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7250" windowHeight="6300" tabRatio="868" activeTab="0"/>
  </bookViews>
  <sheets>
    <sheet name="比較（前年同月比）" sheetId="1" r:id="rId1"/>
  </sheets>
  <definedNames>
    <definedName name="_xlnm.Print_Area" localSheetId="0">'比較（前年同月比）'!$A$1:$P$175</definedName>
  </definedNames>
  <calcPr fullCalcOnLoad="1"/>
</workbook>
</file>

<file path=xl/sharedStrings.xml><?xml version="1.0" encoding="utf-8"?>
<sst xmlns="http://schemas.openxmlformats.org/spreadsheetml/2006/main" count="135" uniqueCount="33">
  <si>
    <t>羽村東コース</t>
  </si>
  <si>
    <t>羽村西コース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</si>
  <si>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</si>
  <si>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</si>
  <si>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</si>
  <si>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</si>
  <si>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</si>
  <si>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</si>
  <si>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</si>
  <si>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</si>
  <si>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</si>
  <si>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5月</t>
  </si>
  <si>
    <t>4月</t>
  </si>
  <si>
    <t>計</t>
  </si>
  <si>
    <t>1月</t>
  </si>
  <si>
    <t>全コース</t>
  </si>
  <si>
    <t>月別比較</t>
  </si>
  <si>
    <t>累計比較</t>
  </si>
  <si>
    <t>羽村中央コース</t>
  </si>
  <si>
    <t>小作コース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</si>
  <si>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</si>
  <si>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</si>
  <si>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r>
      <t>平成28</t>
    </r>
    <r>
      <rPr>
        <sz val="11"/>
        <rFont val="ＭＳ Ｐゴシック"/>
        <family val="3"/>
      </rPr>
      <t>年度</t>
    </r>
  </si>
  <si>
    <r>
      <t>平成29</t>
    </r>
    <r>
      <rPr>
        <sz val="11"/>
        <rFont val="ＭＳ Ｐゴシック"/>
        <family val="3"/>
      </rPr>
      <t>年度</t>
    </r>
  </si>
  <si>
    <r>
      <t>平成30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</si>
  <si>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</si>
  <si>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</si>
  <si>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</si>
  <si>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t>令和元年度</t>
  </si>
  <si>
    <r>
      <t>令和2</t>
    </r>
    <r>
      <rPr>
        <sz val="11"/>
        <rFont val="ＭＳ Ｐゴシック"/>
        <family val="3"/>
      </rPr>
      <t>年度</t>
    </r>
  </si>
  <si>
    <r>
      <t>令和3</t>
    </r>
    <r>
      <rPr>
        <sz val="11"/>
        <rFont val="ＭＳ Ｐゴシック"/>
        <family val="3"/>
      </rPr>
      <t>年度</t>
    </r>
  </si>
  <si>
    <t>平成24度度</t>
  </si>
  <si>
    <r>
      <rPr>
        <sz val="11"/>
        <rFont val="ＭＳ Ｐゴシック"/>
        <family val="3"/>
      </rPr>
      <t>平成3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</si>
</sst>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#,##0.0;[Red]\-#,##0.0"/>
    <numFmt numFmtId="180" formatCode="#,##0.0_ ;[Red]\-#,##0.0\ "/>
    <numFmt numFmtId="181" formatCode="#,##0.000;[Red]\-#,##0.000"/>
    <numFmt numFmtId="182" formatCode="mmm\-yyyy"/>
    <numFmt numFmtId="183" formatCode="#,##0;&quot;▲ &quot;#,##0"/>
    <numFmt numFmtId="184" formatCode="yyyy"/>
    <numFmt numFmtId="185" formatCode="#,##0_ "/>
    <numFmt numFmtId="186" formatCode="0_);[Red]\(0\)"/>
    <numFmt numFmtId="187" formatCode="#,##0_);[Red]\(#,##0\)"/>
    <numFmt numFmtId="188" formatCode="0_ "/>
    <numFmt numFmtId="189" formatCode="#,##0;&quot;△ &quot;#,##0"/>
    <numFmt numFmtId="190" formatCode="#,##0.0;&quot;△ &quot;#,##0.0"/>
    <numFmt numFmtId="191" formatCode="#,##0.00;&quot;△ &quot;#,##0.00"/>
    <numFmt numFmtId="192" formatCode="0;&quot;△ &quot;0"/>
    <numFmt numFmtId="193" formatCode="#,##0.0"/>
    <numFmt numFmtId="194" formatCode="#,##0.0_ "/>
    <numFmt numFmtId="195" formatCode="0.0%"/>
    <numFmt numFmtId="196" formatCode="#,##0&quot;人&quot;"/>
    <numFmt numFmtId="197" formatCode="0.000%"/>
    <numFmt numFmtId="198" formatCode="#,##0.0&quot;人&quot;"/>
    <numFmt numFmtId="199" formatCode="#,##0.00&quot;人&quot;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%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color indexed="8"/>
      <name val="ＭＳ Ｐゴシック"/>
      <family val="3"/>
    </font>
    <font>
      <sz val="8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1.5"/>
      <color indexed="8"/>
      <name val="ＭＳ Ｐゴシック"/>
      <family val="3"/>
    </font>
    <font>
      <b/>
      <sz val="11.75"/>
      <color indexed="8"/>
      <name val="ＭＳ Ｐゴシック"/>
      <family val="3"/>
    </font>
    <font>
      <b/>
      <sz val="9.2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theme="0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55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55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0" fillId="33" borderId="0" xfId="0" applyFill="1" applyAlignment="1">
      <alignment vertical="center" shrinkToFit="1"/>
    </xf>
    <xf numFmtId="0" fontId="0" fillId="33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187" fontId="0" fillId="0" borderId="10" xfId="0" applyNumberFormat="1" applyFont="1" applyBorder="1" applyAlignment="1">
      <alignment vertical="center"/>
    </xf>
    <xf numFmtId="55" fontId="0" fillId="34" borderId="10" xfId="0" applyNumberFormat="1" applyFont="1" applyFill="1" applyBorder="1" applyAlignment="1">
      <alignment horizontal="right" vertical="center"/>
    </xf>
    <xf numFmtId="187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 shrinkToFit="1"/>
    </xf>
    <xf numFmtId="0" fontId="0" fillId="34" borderId="11" xfId="0" applyFont="1" applyFill="1" applyBorder="1" applyAlignment="1">
      <alignment horizontal="right" vertical="center"/>
    </xf>
    <xf numFmtId="187" fontId="0" fillId="34" borderId="11" xfId="0" applyNumberFormat="1" applyFont="1" applyFill="1" applyBorder="1" applyAlignment="1">
      <alignment vertical="center"/>
    </xf>
    <xf numFmtId="55" fontId="2" fillId="0" borderId="12" xfId="0" applyNumberFormat="1" applyFont="1" applyBorder="1" applyAlignment="1">
      <alignment horizontal="right" vertical="center"/>
    </xf>
    <xf numFmtId="187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189" fontId="0" fillId="0" borderId="10" xfId="0" applyNumberFormat="1" applyBorder="1" applyAlignment="1">
      <alignment vertical="center"/>
    </xf>
    <xf numFmtId="189" fontId="0" fillId="0" borderId="0" xfId="0" applyNumberFormat="1" applyBorder="1" applyAlignment="1">
      <alignment vertical="center"/>
    </xf>
    <xf numFmtId="187" fontId="0" fillId="0" borderId="0" xfId="0" applyNumberFormat="1" applyAlignment="1">
      <alignment vertical="center"/>
    </xf>
    <xf numFmtId="187" fontId="0" fillId="0" borderId="15" xfId="0" applyNumberFormat="1" applyFont="1" applyBorder="1" applyAlignment="1">
      <alignment vertical="center"/>
    </xf>
    <xf numFmtId="187" fontId="0" fillId="34" borderId="15" xfId="0" applyNumberFormat="1" applyFont="1" applyFill="1" applyBorder="1" applyAlignment="1">
      <alignment vertical="center"/>
    </xf>
    <xf numFmtId="187" fontId="0" fillId="35" borderId="15" xfId="0" applyNumberFormat="1" applyFont="1" applyFill="1" applyBorder="1" applyAlignment="1">
      <alignment vertical="center"/>
    </xf>
    <xf numFmtId="187" fontId="0" fillId="34" borderId="16" xfId="0" applyNumberFormat="1" applyFont="1" applyFill="1" applyBorder="1" applyAlignment="1">
      <alignment vertical="center"/>
    </xf>
    <xf numFmtId="187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7" fontId="0" fillId="34" borderId="10" xfId="0" applyNumberFormat="1" applyFill="1" applyBorder="1" applyAlignment="1">
      <alignment vertical="center"/>
    </xf>
    <xf numFmtId="187" fontId="0" fillId="34" borderId="11" xfId="0" applyNumberFormat="1" applyFill="1" applyBorder="1" applyAlignment="1">
      <alignment vertical="center"/>
    </xf>
    <xf numFmtId="189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7" fontId="0" fillId="34" borderId="16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187" fontId="0" fillId="34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7" fontId="0" fillId="0" borderId="0" xfId="0" applyNumberFormat="1" applyFont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0" fontId="57" fillId="0" borderId="18" xfId="0" applyFont="1" applyFill="1" applyBorder="1" applyAlignment="1">
      <alignment vertical="center"/>
    </xf>
    <xf numFmtId="187" fontId="0" fillId="34" borderId="15" xfId="0" applyNumberFormat="1" applyFont="1" applyFill="1" applyBorder="1" applyAlignment="1">
      <alignment vertical="center"/>
    </xf>
    <xf numFmtId="187" fontId="0" fillId="0" borderId="15" xfId="0" applyNumberFormat="1" applyFont="1" applyBorder="1" applyAlignment="1">
      <alignment vertical="center"/>
    </xf>
    <xf numFmtId="187" fontId="57" fillId="0" borderId="15" xfId="0" applyNumberFormat="1" applyFont="1" applyBorder="1" applyAlignment="1">
      <alignment vertical="center"/>
    </xf>
    <xf numFmtId="187" fontId="0" fillId="0" borderId="10" xfId="0" applyNumberFormat="1" applyFont="1" applyBorder="1" applyAlignment="1">
      <alignment vertical="center"/>
    </xf>
    <xf numFmtId="189" fontId="57" fillId="34" borderId="10" xfId="0" applyNumberFormat="1" applyFont="1" applyFill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9" fontId="0" fillId="34" borderId="10" xfId="0" applyNumberFormat="1" applyFont="1" applyFill="1" applyBorder="1" applyAlignment="1">
      <alignment vertical="center"/>
    </xf>
    <xf numFmtId="189" fontId="0" fillId="36" borderId="10" xfId="0" applyNumberFormat="1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はむらん利用者推移（全コース）</a:t>
            </a:r>
          </a:p>
        </c:rich>
      </c:tx>
      <c:layout>
        <c:manualLayout>
          <c:xMode val="factor"/>
          <c:yMode val="factor"/>
          <c:x val="-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545"/>
          <c:w val="0.979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'比較（前年同月比）'!$B$1</c:f>
              <c:strCache>
                <c:ptCount val="1"/>
                <c:pt idx="0">
                  <c:v>平成23年度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'比較（前年同月比）'!$B$2:$B$13</c:f>
              <c:numCache/>
            </c:numRef>
          </c:val>
          <c:smooth val="0"/>
        </c:ser>
        <c:ser>
          <c:idx val="1"/>
          <c:order val="1"/>
          <c:tx>
            <c:strRef>
              <c:f>'比較（前年同月比）'!$C$1</c:f>
              <c:strCache>
                <c:ptCount val="1"/>
                <c:pt idx="0">
                  <c:v>平成24度度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'比較（前年同月比）'!$C$2:$C$13</c:f>
              <c:numCache/>
            </c:numRef>
          </c:val>
          <c:smooth val="0"/>
        </c:ser>
        <c:ser>
          <c:idx val="2"/>
          <c:order val="2"/>
          <c:tx>
            <c:strRef>
              <c:f>'比較（前年同月比）'!$D$1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'比較（前年同月比）'!$D$2:$D$13</c:f>
              <c:numCache/>
            </c:numRef>
          </c:val>
          <c:smooth val="0"/>
        </c:ser>
        <c:ser>
          <c:idx val="3"/>
          <c:order val="3"/>
          <c:tx>
            <c:strRef>
              <c:f>'比較（前年同月比）'!$E$1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'比較（前年同月比）'!$E$2:$E$13</c:f>
              <c:numCache/>
            </c:numRef>
          </c:val>
          <c:smooth val="0"/>
        </c:ser>
        <c:ser>
          <c:idx val="4"/>
          <c:order val="4"/>
          <c:tx>
            <c:strRef>
              <c:f>'比較（前年同月比）'!$F$1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'比較（前年同月比）'!$F$2:$F$13</c:f>
              <c:numCache/>
            </c:numRef>
          </c:val>
          <c:smooth val="0"/>
        </c:ser>
        <c:ser>
          <c:idx val="5"/>
          <c:order val="5"/>
          <c:tx>
            <c:strRef>
              <c:f>'比較（前年同月比）'!$G$1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'比較（前年同月比）'!$G$2:$G$13</c:f>
              <c:numCache/>
            </c:numRef>
          </c:val>
          <c:smooth val="0"/>
        </c:ser>
        <c:ser>
          <c:idx val="6"/>
          <c:order val="6"/>
          <c:tx>
            <c:strRef>
              <c:f>'比較（前年同月比）'!$H$1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'比較（前年同月比）'!$H$2:$H$13</c:f>
              <c:numCache/>
            </c:numRef>
          </c:val>
          <c:smooth val="0"/>
        </c:ser>
        <c:ser>
          <c:idx val="7"/>
          <c:order val="7"/>
          <c:tx>
            <c:strRef>
              <c:f>'比較（前年同月比）'!$I$1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'比較（前年同月比）'!$I$2:$I$13</c:f>
              <c:numCache/>
            </c:numRef>
          </c:val>
          <c:smooth val="0"/>
        </c:ser>
        <c:ser>
          <c:idx val="8"/>
          <c:order val="8"/>
          <c:tx>
            <c:strRef>
              <c:f>'比較（前年同月比）'!$J$1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'比較（前年同月比）'!$J$2:$J$13</c:f>
              <c:numCache/>
            </c:numRef>
          </c:val>
          <c:smooth val="0"/>
        </c:ser>
        <c:ser>
          <c:idx val="9"/>
          <c:order val="9"/>
          <c:tx>
            <c:strRef>
              <c:f>'比較（前年同月比）'!$K$1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'比較（前年同月比）'!$K$2:$K$13</c:f>
              <c:numCache/>
            </c:numRef>
          </c:val>
          <c:smooth val="0"/>
        </c:ser>
        <c:ser>
          <c:idx val="10"/>
          <c:order val="10"/>
          <c:tx>
            <c:strRef>
              <c:f>'比較（前年同月比）'!$L$1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'比較（前年同月比）'!$L$2:$L$13</c:f>
              <c:numCache/>
            </c:numRef>
          </c:val>
          <c:smooth val="0"/>
        </c:ser>
        <c:marker val="1"/>
        <c:axId val="24536659"/>
        <c:axId val="19503340"/>
      </c:lineChart>
      <c:catAx>
        <c:axId val="245366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03340"/>
        <c:crosses val="autoZero"/>
        <c:auto val="1"/>
        <c:lblOffset val="100"/>
        <c:tickLblSkip val="1"/>
        <c:noMultiLvlLbl val="0"/>
      </c:catAx>
      <c:valAx>
        <c:axId val="19503340"/>
        <c:scaling>
          <c:orientation val="minMax"/>
          <c:max val="20000"/>
          <c:min val="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366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825"/>
          <c:y val="0.20775"/>
          <c:w val="0.09475"/>
          <c:h val="0.6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年度別　東コース</a:t>
            </a:r>
          </a:p>
        </c:rich>
      </c:tx>
      <c:layout>
        <c:manualLayout>
          <c:xMode val="factor"/>
          <c:yMode val="factor"/>
          <c:x val="-0.2487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9125"/>
          <c:w val="0.839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'比較（前年同月比）'!$A$37</c:f>
              <c:strCache>
                <c:ptCount val="1"/>
                <c:pt idx="0">
                  <c:v>4月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'比較（前年同月比）'!$B$37:$H$37</c:f>
              <c:numCache/>
            </c:numRef>
          </c:val>
        </c:ser>
        <c:ser>
          <c:idx val="1"/>
          <c:order val="1"/>
          <c:tx>
            <c:strRef>
              <c:f>'比較（前年同月比）'!$A$38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'比較（前年同月比）'!$B$38:$H$38</c:f>
              <c:numCache/>
            </c:numRef>
          </c:val>
        </c:ser>
        <c:ser>
          <c:idx val="2"/>
          <c:order val="2"/>
          <c:tx>
            <c:strRef>
              <c:f>'比較（前年同月比）'!$A$39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'比較（前年同月比）'!$B$39:$H$39</c:f>
              <c:numCache/>
            </c:numRef>
          </c:val>
        </c:ser>
        <c:ser>
          <c:idx val="3"/>
          <c:order val="3"/>
          <c:tx>
            <c:strRef>
              <c:f>'比較（前年同月比）'!$A$40</c:f>
              <c:strCache>
                <c:ptCount val="1"/>
                <c:pt idx="0">
                  <c:v>7月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'比較（前年同月比）'!$B$40:$H$40</c:f>
              <c:numCache/>
            </c:numRef>
          </c:val>
        </c:ser>
        <c:ser>
          <c:idx val="4"/>
          <c:order val="4"/>
          <c:tx>
            <c:strRef>
              <c:f>'比較（前年同月比）'!$A$41</c:f>
              <c:strCache>
                <c:ptCount val="1"/>
                <c:pt idx="0">
                  <c:v>8月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'比較（前年同月比）'!$B$41:$H$41</c:f>
              <c:numCache/>
            </c:numRef>
          </c:val>
        </c:ser>
        <c:ser>
          <c:idx val="5"/>
          <c:order val="5"/>
          <c:tx>
            <c:strRef>
              <c:f>'比較（前年同月比）'!$A$42</c:f>
              <c:strCache>
                <c:ptCount val="1"/>
                <c:pt idx="0">
                  <c:v>9月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'比較（前年同月比）'!$B$42:$H$42</c:f>
              <c:numCache/>
            </c:numRef>
          </c:val>
        </c:ser>
        <c:ser>
          <c:idx val="6"/>
          <c:order val="6"/>
          <c:tx>
            <c:strRef>
              <c:f>'比較（前年同月比）'!$A$43</c:f>
              <c:strCache>
                <c:ptCount val="1"/>
                <c:pt idx="0">
                  <c:v>10月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'比較（前年同月比）'!$B$43:$H$43</c:f>
              <c:numCache/>
            </c:numRef>
          </c:val>
        </c:ser>
        <c:ser>
          <c:idx val="7"/>
          <c:order val="7"/>
          <c:tx>
            <c:strRef>
              <c:f>'比較（前年同月比）'!$A$44</c:f>
              <c:strCache>
                <c:ptCount val="1"/>
                <c:pt idx="0">
                  <c:v>11月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'比較（前年同月比）'!$B$44:$H$44</c:f>
              <c:numCache/>
            </c:numRef>
          </c:val>
        </c:ser>
        <c:ser>
          <c:idx val="8"/>
          <c:order val="8"/>
          <c:tx>
            <c:strRef>
              <c:f>'比較（前年同月比）'!$A$45</c:f>
              <c:strCache>
                <c:ptCount val="1"/>
                <c:pt idx="0">
                  <c:v>12月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'比較（前年同月比）'!$B$45:$H$45</c:f>
              <c:numCache/>
            </c:numRef>
          </c:val>
        </c:ser>
        <c:ser>
          <c:idx val="9"/>
          <c:order val="9"/>
          <c:tx>
            <c:strRef>
              <c:f>'比較（前年同月比）'!$A$46</c:f>
              <c:strCache>
                <c:ptCount val="1"/>
                <c:pt idx="0">
                  <c:v>1月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'比較（前年同月比）'!$B$46:$H$46</c:f>
              <c:numCache/>
            </c:numRef>
          </c:val>
        </c:ser>
        <c:ser>
          <c:idx val="10"/>
          <c:order val="10"/>
          <c:tx>
            <c:strRef>
              <c:f>'比較（前年同月比）'!$A$47</c:f>
              <c:strCache>
                <c:ptCount val="1"/>
                <c:pt idx="0">
                  <c:v>2月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'比較（前年同月比）'!$B$47:$H$47</c:f>
              <c:numCache/>
            </c:numRef>
          </c:val>
        </c:ser>
        <c:ser>
          <c:idx val="11"/>
          <c:order val="11"/>
          <c:tx>
            <c:strRef>
              <c:f>'比較（前年同月比）'!$A$48</c:f>
              <c:strCache>
                <c:ptCount val="1"/>
                <c:pt idx="0">
                  <c:v>3月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'比較（前年同月比）'!$B$36:$H$36</c:f>
              <c:strCache/>
            </c:strRef>
          </c:cat>
          <c:val>
            <c:numRef>
              <c:f>'比較（前年同月比）'!$B$48:$H$48</c:f>
              <c:numCache/>
            </c:numRef>
          </c:val>
        </c:ser>
        <c:overlap val="100"/>
        <c:gapWidth val="360"/>
        <c:axId val="4387997"/>
        <c:axId val="39491974"/>
      </c:barChart>
      <c:catAx>
        <c:axId val="4387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91974"/>
        <c:crosses val="autoZero"/>
        <c:auto val="1"/>
        <c:lblOffset val="100"/>
        <c:tickLblSkip val="1"/>
        <c:noMultiLvlLbl val="0"/>
      </c:catAx>
      <c:valAx>
        <c:axId val="39491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15525"/>
          <c:w val="0.128"/>
          <c:h val="0.6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年度別　西コース</a:t>
            </a:r>
          </a:p>
        </c:rich>
      </c:tx>
      <c:layout>
        <c:manualLayout>
          <c:xMode val="factor"/>
          <c:yMode val="factor"/>
          <c:x val="-0.25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125"/>
          <c:w val="0.84425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'比較（前年同月比）'!$A$72</c:f>
              <c:strCache>
                <c:ptCount val="1"/>
                <c:pt idx="0">
                  <c:v>4月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'比較（前年同月比）'!$B$72:$H$72</c:f>
              <c:numCache/>
            </c:numRef>
          </c:val>
        </c:ser>
        <c:ser>
          <c:idx val="1"/>
          <c:order val="1"/>
          <c:tx>
            <c:strRef>
              <c:f>'比較（前年同月比）'!$A$73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'比較（前年同月比）'!$B$73:$H$73</c:f>
              <c:numCache/>
            </c:numRef>
          </c:val>
        </c:ser>
        <c:ser>
          <c:idx val="2"/>
          <c:order val="2"/>
          <c:tx>
            <c:strRef>
              <c:f>'比較（前年同月比）'!$A$74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'比較（前年同月比）'!$B$74:$H$74</c:f>
              <c:numCache/>
            </c:numRef>
          </c:val>
        </c:ser>
        <c:ser>
          <c:idx val="3"/>
          <c:order val="3"/>
          <c:tx>
            <c:strRef>
              <c:f>'比較（前年同月比）'!$A$75</c:f>
              <c:strCache>
                <c:ptCount val="1"/>
                <c:pt idx="0">
                  <c:v>7月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'比較（前年同月比）'!$B$75:$H$75</c:f>
              <c:numCache/>
            </c:numRef>
          </c:val>
        </c:ser>
        <c:ser>
          <c:idx val="4"/>
          <c:order val="4"/>
          <c:tx>
            <c:strRef>
              <c:f>'比較（前年同月比）'!$A$76</c:f>
              <c:strCache>
                <c:ptCount val="1"/>
                <c:pt idx="0">
                  <c:v>8月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'比較（前年同月比）'!$B$76:$H$76</c:f>
              <c:numCache/>
            </c:numRef>
          </c:val>
        </c:ser>
        <c:ser>
          <c:idx val="5"/>
          <c:order val="5"/>
          <c:tx>
            <c:strRef>
              <c:f>'比較（前年同月比）'!$A$77</c:f>
              <c:strCache>
                <c:ptCount val="1"/>
                <c:pt idx="0">
                  <c:v>9月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'比較（前年同月比）'!$B$77:$H$77</c:f>
              <c:numCache/>
            </c:numRef>
          </c:val>
        </c:ser>
        <c:ser>
          <c:idx val="6"/>
          <c:order val="6"/>
          <c:tx>
            <c:strRef>
              <c:f>'比較（前年同月比）'!$A$78</c:f>
              <c:strCache>
                <c:ptCount val="1"/>
                <c:pt idx="0">
                  <c:v>10月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'比較（前年同月比）'!$B$78:$H$78</c:f>
              <c:numCache/>
            </c:numRef>
          </c:val>
        </c:ser>
        <c:ser>
          <c:idx val="7"/>
          <c:order val="7"/>
          <c:tx>
            <c:strRef>
              <c:f>'比較（前年同月比）'!$A$79</c:f>
              <c:strCache>
                <c:ptCount val="1"/>
                <c:pt idx="0">
                  <c:v>11月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'比較（前年同月比）'!$B$79:$H$79</c:f>
              <c:numCache/>
            </c:numRef>
          </c:val>
        </c:ser>
        <c:ser>
          <c:idx val="8"/>
          <c:order val="8"/>
          <c:tx>
            <c:strRef>
              <c:f>'比較（前年同月比）'!$A$80</c:f>
              <c:strCache>
                <c:ptCount val="1"/>
                <c:pt idx="0">
                  <c:v>12月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'比較（前年同月比）'!$B$80:$H$80</c:f>
              <c:numCache/>
            </c:numRef>
          </c:val>
        </c:ser>
        <c:ser>
          <c:idx val="9"/>
          <c:order val="9"/>
          <c:tx>
            <c:strRef>
              <c:f>'比較（前年同月比）'!$A$81</c:f>
              <c:strCache>
                <c:ptCount val="1"/>
                <c:pt idx="0">
                  <c:v>1月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'比較（前年同月比）'!$B$81:$H$81</c:f>
              <c:numCache/>
            </c:numRef>
          </c:val>
        </c:ser>
        <c:ser>
          <c:idx val="10"/>
          <c:order val="10"/>
          <c:tx>
            <c:strRef>
              <c:f>'比較（前年同月比）'!$A$82</c:f>
              <c:strCache>
                <c:ptCount val="1"/>
                <c:pt idx="0">
                  <c:v>2月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'比較（前年同月比）'!$B$82:$H$82</c:f>
              <c:numCache/>
            </c:numRef>
          </c:val>
        </c:ser>
        <c:ser>
          <c:idx val="11"/>
          <c:order val="11"/>
          <c:tx>
            <c:strRef>
              <c:f>'比較（前年同月比）'!$A$83</c:f>
              <c:strCache>
                <c:ptCount val="1"/>
                <c:pt idx="0">
                  <c:v>3月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'比較（前年同月比）'!$B$71:$H$71</c:f>
              <c:strCache/>
            </c:strRef>
          </c:cat>
          <c:val>
            <c:numRef>
              <c:f>'比較（前年同月比）'!$B$83:$H$83</c:f>
              <c:numCache/>
            </c:numRef>
          </c:val>
        </c:ser>
        <c:overlap val="100"/>
        <c:gapWidth val="360"/>
        <c:axId val="19883447"/>
        <c:axId val="44733296"/>
      </c:barChart>
      <c:catAx>
        <c:axId val="19883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33296"/>
        <c:crosses val="autoZero"/>
        <c:auto val="1"/>
        <c:lblOffset val="100"/>
        <c:tickLblSkip val="1"/>
        <c:noMultiLvlLbl val="0"/>
      </c:catAx>
      <c:valAx>
        <c:axId val="44733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83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15525"/>
          <c:w val="0.13075"/>
          <c:h val="0.6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年度別　小作コース</a:t>
            </a:r>
          </a:p>
        </c:rich>
      </c:tx>
      <c:layout>
        <c:manualLayout>
          <c:xMode val="factor"/>
          <c:yMode val="factor"/>
          <c:x val="-0.236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15"/>
          <c:w val="0.851"/>
          <c:h val="0.8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'比較（前年同月比）'!$A$107</c:f>
              <c:strCache>
                <c:ptCount val="1"/>
                <c:pt idx="0">
                  <c:v>4月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'比較（前年同月比）'!$B$107:$H$107</c:f>
              <c:numCache/>
            </c:numRef>
          </c:val>
        </c:ser>
        <c:ser>
          <c:idx val="1"/>
          <c:order val="1"/>
          <c:tx>
            <c:strRef>
              <c:f>'比較（前年同月比）'!$A$108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'比較（前年同月比）'!$B$108:$H$108</c:f>
              <c:numCache/>
            </c:numRef>
          </c:val>
        </c:ser>
        <c:ser>
          <c:idx val="2"/>
          <c:order val="2"/>
          <c:tx>
            <c:strRef>
              <c:f>'比較（前年同月比）'!$A$109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'比較（前年同月比）'!$B$109:$H$109</c:f>
              <c:numCache/>
            </c:numRef>
          </c:val>
        </c:ser>
        <c:ser>
          <c:idx val="3"/>
          <c:order val="3"/>
          <c:tx>
            <c:strRef>
              <c:f>'比較（前年同月比）'!$A$110</c:f>
              <c:strCache>
                <c:ptCount val="1"/>
                <c:pt idx="0">
                  <c:v>7月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'比較（前年同月比）'!$B$110:$H$110</c:f>
              <c:numCache/>
            </c:numRef>
          </c:val>
        </c:ser>
        <c:ser>
          <c:idx val="4"/>
          <c:order val="4"/>
          <c:tx>
            <c:strRef>
              <c:f>'比較（前年同月比）'!$A$111</c:f>
              <c:strCache>
                <c:ptCount val="1"/>
                <c:pt idx="0">
                  <c:v>8月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'比較（前年同月比）'!$B$111:$H$111</c:f>
              <c:numCache/>
            </c:numRef>
          </c:val>
        </c:ser>
        <c:ser>
          <c:idx val="5"/>
          <c:order val="5"/>
          <c:tx>
            <c:strRef>
              <c:f>'比較（前年同月比）'!$A$112</c:f>
              <c:strCache>
                <c:ptCount val="1"/>
                <c:pt idx="0">
                  <c:v>9月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'比較（前年同月比）'!$B$112:$H$112</c:f>
              <c:numCache/>
            </c:numRef>
          </c:val>
        </c:ser>
        <c:ser>
          <c:idx val="6"/>
          <c:order val="6"/>
          <c:tx>
            <c:strRef>
              <c:f>'比較（前年同月比）'!$A$113</c:f>
              <c:strCache>
                <c:ptCount val="1"/>
                <c:pt idx="0">
                  <c:v>10月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'比較（前年同月比）'!$B$113:$H$113</c:f>
              <c:numCache/>
            </c:numRef>
          </c:val>
        </c:ser>
        <c:ser>
          <c:idx val="7"/>
          <c:order val="7"/>
          <c:tx>
            <c:strRef>
              <c:f>'比較（前年同月比）'!$A$114</c:f>
              <c:strCache>
                <c:ptCount val="1"/>
                <c:pt idx="0">
                  <c:v>11月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'比較（前年同月比）'!$B$114:$H$114</c:f>
              <c:numCache/>
            </c:numRef>
          </c:val>
        </c:ser>
        <c:ser>
          <c:idx val="8"/>
          <c:order val="8"/>
          <c:tx>
            <c:strRef>
              <c:f>'比較（前年同月比）'!$A$115</c:f>
              <c:strCache>
                <c:ptCount val="1"/>
                <c:pt idx="0">
                  <c:v>12月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'比較（前年同月比）'!$B$115:$H$115</c:f>
              <c:numCache/>
            </c:numRef>
          </c:val>
        </c:ser>
        <c:ser>
          <c:idx val="9"/>
          <c:order val="9"/>
          <c:tx>
            <c:strRef>
              <c:f>'比較（前年同月比）'!$A$116</c:f>
              <c:strCache>
                <c:ptCount val="1"/>
                <c:pt idx="0">
                  <c:v>1月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'比較（前年同月比）'!$B$116:$H$116</c:f>
              <c:numCache/>
            </c:numRef>
          </c:val>
        </c:ser>
        <c:ser>
          <c:idx val="10"/>
          <c:order val="10"/>
          <c:tx>
            <c:strRef>
              <c:f>'比較（前年同月比）'!$A$117</c:f>
              <c:strCache>
                <c:ptCount val="1"/>
                <c:pt idx="0">
                  <c:v>2月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'比較（前年同月比）'!$B$117:$H$117</c:f>
              <c:numCache/>
            </c:numRef>
          </c:val>
        </c:ser>
        <c:ser>
          <c:idx val="11"/>
          <c:order val="11"/>
          <c:tx>
            <c:strRef>
              <c:f>'比較（前年同月比）'!$A$118</c:f>
              <c:strCache>
                <c:ptCount val="1"/>
                <c:pt idx="0">
                  <c:v>3月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'比較（前年同月比）'!$B$106:$H$106</c:f>
              <c:strCache/>
            </c:strRef>
          </c:cat>
          <c:val>
            <c:numRef>
              <c:f>'比較（前年同月比）'!$B$118:$H$118</c:f>
              <c:numCache/>
            </c:numRef>
          </c:val>
        </c:ser>
        <c:overlap val="100"/>
        <c:gapWidth val="360"/>
        <c:axId val="67055345"/>
        <c:axId val="66627194"/>
      </c:barChart>
      <c:catAx>
        <c:axId val="67055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27194"/>
        <c:crosses val="autoZero"/>
        <c:auto val="1"/>
        <c:lblOffset val="100"/>
        <c:tickLblSkip val="1"/>
        <c:noMultiLvlLbl val="0"/>
      </c:catAx>
      <c:valAx>
        <c:axId val="66627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55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15525"/>
          <c:w val="0.12375"/>
          <c:h val="0.6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はむらん利用者推移（羽村中央コース）</a:t>
            </a:r>
          </a:p>
        </c:rich>
      </c:tx>
      <c:layout>
        <c:manualLayout>
          <c:xMode val="factor"/>
          <c:yMode val="factor"/>
          <c:x val="-0.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0425"/>
          <c:w val="0.9905"/>
          <c:h val="0.8765"/>
        </c:manualLayout>
      </c:layout>
      <c:lineChart>
        <c:grouping val="standard"/>
        <c:varyColors val="0"/>
        <c:ser>
          <c:idx val="8"/>
          <c:order val="0"/>
          <c:tx>
            <c:strRef>
              <c:f>'比較（前年同月比）'!$D$141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'比較（前年同月比）'!$D$142:$D$153</c:f>
              <c:numCache/>
            </c:numRef>
          </c:val>
          <c:smooth val="0"/>
        </c:ser>
        <c:ser>
          <c:idx val="7"/>
          <c:order val="1"/>
          <c:tx>
            <c:strRef>
              <c:f>'比較（前年同月比）'!$E$141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'比較（前年同月比）'!$E$142:$E$153</c:f>
              <c:numCache/>
            </c:numRef>
          </c:val>
          <c:smooth val="0"/>
        </c:ser>
        <c:ser>
          <c:idx val="5"/>
          <c:order val="2"/>
          <c:tx>
            <c:strRef>
              <c:f>'比較（前年同月比）'!$F$141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'比較（前年同月比）'!$F$142:$F$153</c:f>
              <c:numCache/>
            </c:numRef>
          </c:val>
          <c:smooth val="0"/>
        </c:ser>
        <c:ser>
          <c:idx val="4"/>
          <c:order val="3"/>
          <c:tx>
            <c:strRef>
              <c:f>'比較（前年同月比）'!$G$141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'比較（前年同月比）'!$G$142:$G$153</c:f>
              <c:numCache/>
            </c:numRef>
          </c:val>
          <c:smooth val="0"/>
        </c:ser>
        <c:ser>
          <c:idx val="6"/>
          <c:order val="4"/>
          <c:tx>
            <c:strRef>
              <c:f>'比較（前年同月比）'!$H$141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'比較（前年同月比）'!$A$142:$A$153</c:f>
              <c:strCache/>
            </c:strRef>
          </c:cat>
          <c:val>
            <c:numRef>
              <c:f>'比較（前年同月比）'!$H$142:$H$153</c:f>
              <c:numCache/>
            </c:numRef>
          </c:val>
          <c:smooth val="0"/>
        </c:ser>
        <c:ser>
          <c:idx val="0"/>
          <c:order val="5"/>
          <c:tx>
            <c:strRef>
              <c:f>'比較（前年同月比）'!$I$141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'比較（前年同月比）'!$A$142:$A$153</c:f>
              <c:strCache/>
            </c:strRef>
          </c:cat>
          <c:val>
            <c:numRef>
              <c:f>'比較（前年同月比）'!$I$142:$I$153</c:f>
              <c:numCache/>
            </c:numRef>
          </c:val>
          <c:smooth val="0"/>
        </c:ser>
        <c:ser>
          <c:idx val="1"/>
          <c:order val="6"/>
          <c:tx>
            <c:strRef>
              <c:f>'比較（前年同月比）'!$J$141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'比較（前年同月比）'!$J$142:$J$153</c:f>
              <c:numCache/>
            </c:numRef>
          </c:val>
          <c:smooth val="0"/>
        </c:ser>
        <c:ser>
          <c:idx val="2"/>
          <c:order val="7"/>
          <c:tx>
            <c:strRef>
              <c:f>'比較（前年同月比）'!$K$141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'比較（前年同月比）'!$K$142:$K$153</c:f>
              <c:numCache/>
            </c:numRef>
          </c:val>
          <c:smooth val="0"/>
        </c:ser>
        <c:ser>
          <c:idx val="3"/>
          <c:order val="8"/>
          <c:tx>
            <c:strRef>
              <c:f>'比較（前年同月比）'!$L$141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'比較（前年同月比）'!$L$142:$L$153</c:f>
              <c:numCache/>
            </c:numRef>
          </c:val>
          <c:smooth val="0"/>
        </c:ser>
        <c:marker val="1"/>
        <c:axId val="62773835"/>
        <c:axId val="28093604"/>
      </c:lineChart>
      <c:catAx>
        <c:axId val="627738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93604"/>
        <c:crosses val="autoZero"/>
        <c:auto val="1"/>
        <c:lblOffset val="100"/>
        <c:tickLblSkip val="1"/>
        <c:noMultiLvlLbl val="0"/>
      </c:catAx>
      <c:valAx>
        <c:axId val="28093604"/>
        <c:scaling>
          <c:orientation val="minMax"/>
          <c:max val="2400"/>
          <c:min val="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738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5"/>
          <c:y val="0.23825"/>
          <c:w val="0.0995"/>
          <c:h val="0.5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はむらん利用者推移（羽村東コース）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875"/>
          <c:w val="0.9927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'比較（前年同月比）'!$B$36</c:f>
              <c:strCache>
                <c:ptCount val="1"/>
                <c:pt idx="0">
                  <c:v>平成23年度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'比較（前年同月比）'!$B$37:$B$48</c:f>
              <c:numCache/>
            </c:numRef>
          </c:val>
          <c:smooth val="0"/>
        </c:ser>
        <c:ser>
          <c:idx val="1"/>
          <c:order val="1"/>
          <c:tx>
            <c:strRef>
              <c:f>'比較（前年同月比）'!$C$36</c:f>
              <c:strCache>
                <c:ptCount val="1"/>
                <c:pt idx="0">
                  <c:v>平成24年度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'比較（前年同月比）'!$C$37:$C$48</c:f>
              <c:numCache/>
            </c:numRef>
          </c:val>
          <c:smooth val="0"/>
        </c:ser>
        <c:ser>
          <c:idx val="2"/>
          <c:order val="2"/>
          <c:tx>
            <c:strRef>
              <c:f>'比較（前年同月比）'!$D$36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'比較（前年同月比）'!$D$37:$D$48</c:f>
              <c:numCache/>
            </c:numRef>
          </c:val>
          <c:smooth val="0"/>
        </c:ser>
        <c:ser>
          <c:idx val="3"/>
          <c:order val="3"/>
          <c:tx>
            <c:strRef>
              <c:f>'比較（前年同月比）'!$E$36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'比較（前年同月比）'!$E$37:$E$48</c:f>
              <c:numCache/>
            </c:numRef>
          </c:val>
          <c:smooth val="0"/>
        </c:ser>
        <c:ser>
          <c:idx val="4"/>
          <c:order val="4"/>
          <c:tx>
            <c:strRef>
              <c:f>'比較（前年同月比）'!$F$36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'比較（前年同月比）'!$F$37:$F$48</c:f>
              <c:numCache/>
            </c:numRef>
          </c:val>
          <c:smooth val="0"/>
        </c:ser>
        <c:ser>
          <c:idx val="5"/>
          <c:order val="5"/>
          <c:tx>
            <c:strRef>
              <c:f>'比較（前年同月比）'!$G$36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'比較（前年同月比）'!$G$37:$G$48</c:f>
              <c:numCache/>
            </c:numRef>
          </c:val>
          <c:smooth val="0"/>
        </c:ser>
        <c:ser>
          <c:idx val="6"/>
          <c:order val="6"/>
          <c:tx>
            <c:strRef>
              <c:f>'比較（前年同月比）'!$H$36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'比較（前年同月比）'!$H$37:$H$48</c:f>
              <c:numCache/>
            </c:numRef>
          </c:val>
          <c:smooth val="0"/>
        </c:ser>
        <c:ser>
          <c:idx val="7"/>
          <c:order val="7"/>
          <c:tx>
            <c:strRef>
              <c:f>'比較（前年同月比）'!$I$36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'比較（前年同月比）'!$I$37:$I$48</c:f>
              <c:numCache/>
            </c:numRef>
          </c:val>
          <c:smooth val="0"/>
        </c:ser>
        <c:ser>
          <c:idx val="8"/>
          <c:order val="8"/>
          <c:tx>
            <c:strRef>
              <c:f>'比較（前年同月比）'!$J$36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'比較（前年同月比）'!$J$37:$J$48</c:f>
              <c:numCache/>
            </c:numRef>
          </c:val>
          <c:smooth val="0"/>
        </c:ser>
        <c:ser>
          <c:idx val="9"/>
          <c:order val="9"/>
          <c:tx>
            <c:strRef>
              <c:f>'比較（前年同月比）'!$K$36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'比較（前年同月比）'!$K$37:$K$48</c:f>
              <c:numCache/>
            </c:numRef>
          </c:val>
          <c:smooth val="0"/>
        </c:ser>
        <c:ser>
          <c:idx val="10"/>
          <c:order val="10"/>
          <c:tx>
            <c:strRef>
              <c:f>'比較（前年同月比）'!$L$36</c:f>
              <c:strCache>
                <c:ptCount val="1"/>
                <c:pt idx="0">
                  <c:v>令和3年度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'比較（前年同月比）'!$L$37:$L$48</c:f>
              <c:numCache/>
            </c:numRef>
          </c:val>
          <c:smooth val="0"/>
        </c:ser>
        <c:marker val="1"/>
        <c:axId val="41312333"/>
        <c:axId val="36266678"/>
      </c:lineChart>
      <c:catAx>
        <c:axId val="413123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66678"/>
        <c:crosses val="autoZero"/>
        <c:auto val="1"/>
        <c:lblOffset val="100"/>
        <c:tickLblSkip val="1"/>
        <c:noMultiLvlLbl val="0"/>
      </c:catAx>
      <c:valAx>
        <c:axId val="36266678"/>
        <c:scaling>
          <c:orientation val="minMax"/>
          <c:max val="7600"/>
          <c:min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12333"/>
        <c:crossesAt val="1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5"/>
          <c:y val="0.221"/>
          <c:w val="0.1015"/>
          <c:h val="0.6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はむらん利用者推移（羽村西コース）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35"/>
          <c:w val="0.983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'比較（前年同月比）'!$B$71</c:f>
              <c:strCache>
                <c:ptCount val="1"/>
                <c:pt idx="0">
                  <c:v>平成23年度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'比較（前年同月比）'!$B$72:$B$83</c:f>
              <c:numCache/>
            </c:numRef>
          </c:val>
          <c:smooth val="0"/>
        </c:ser>
        <c:ser>
          <c:idx val="1"/>
          <c:order val="1"/>
          <c:tx>
            <c:strRef>
              <c:f>'比較（前年同月比）'!$C$71</c:f>
              <c:strCache>
                <c:ptCount val="1"/>
                <c:pt idx="0">
                  <c:v>平成24年度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'比較（前年同月比）'!$C$72:$C$83</c:f>
              <c:numCache/>
            </c:numRef>
          </c:val>
          <c:smooth val="0"/>
        </c:ser>
        <c:ser>
          <c:idx val="2"/>
          <c:order val="2"/>
          <c:tx>
            <c:strRef>
              <c:f>'比較（前年同月比）'!$D$71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'比較（前年同月比）'!$D$72:$D$83</c:f>
              <c:numCache/>
            </c:numRef>
          </c:val>
          <c:smooth val="0"/>
        </c:ser>
        <c:ser>
          <c:idx val="3"/>
          <c:order val="3"/>
          <c:tx>
            <c:strRef>
              <c:f>'比較（前年同月比）'!$E$71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'比較（前年同月比）'!$E$72:$E$83</c:f>
              <c:numCache/>
            </c:numRef>
          </c:val>
          <c:smooth val="0"/>
        </c:ser>
        <c:ser>
          <c:idx val="4"/>
          <c:order val="4"/>
          <c:tx>
            <c:strRef>
              <c:f>'比較（前年同月比）'!$F$71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'比較（前年同月比）'!$F$72:$F$83</c:f>
              <c:numCache/>
            </c:numRef>
          </c:val>
          <c:smooth val="0"/>
        </c:ser>
        <c:ser>
          <c:idx val="5"/>
          <c:order val="5"/>
          <c:tx>
            <c:strRef>
              <c:f>'比較（前年同月比）'!$G$71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'比較（前年同月比）'!$G$72:$G$83</c:f>
              <c:numCache/>
            </c:numRef>
          </c:val>
          <c:smooth val="0"/>
        </c:ser>
        <c:ser>
          <c:idx val="6"/>
          <c:order val="6"/>
          <c:tx>
            <c:strRef>
              <c:f>'比較（前年同月比）'!$H$71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'比較（前年同月比）'!$H$72:$H$83</c:f>
              <c:numCache/>
            </c:numRef>
          </c:val>
          <c:smooth val="0"/>
        </c:ser>
        <c:ser>
          <c:idx val="7"/>
          <c:order val="7"/>
          <c:tx>
            <c:strRef>
              <c:f>'比較（前年同月比）'!$I$71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'比較（前年同月比）'!$I$72:$I$83</c:f>
              <c:numCache/>
            </c:numRef>
          </c:val>
          <c:smooth val="0"/>
        </c:ser>
        <c:ser>
          <c:idx val="8"/>
          <c:order val="8"/>
          <c:tx>
            <c:strRef>
              <c:f>'比較（前年同月比）'!$J$71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'比較（前年同月比）'!$J$72:$J$83</c:f>
              <c:numCache/>
            </c:numRef>
          </c:val>
          <c:smooth val="0"/>
        </c:ser>
        <c:ser>
          <c:idx val="9"/>
          <c:order val="9"/>
          <c:tx>
            <c:strRef>
              <c:f>'比較（前年同月比）'!$K$71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'比較（前年同月比）'!$K$72:$K$83</c:f>
              <c:numCache/>
            </c:numRef>
          </c:val>
          <c:smooth val="0"/>
        </c:ser>
        <c:ser>
          <c:idx val="10"/>
          <c:order val="10"/>
          <c:tx>
            <c:strRef>
              <c:f>'比較（前年同月比）'!$L$71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'比較（前年同月比）'!$L$72:$L$83</c:f>
              <c:numCache/>
            </c:numRef>
          </c:val>
          <c:smooth val="0"/>
        </c:ser>
        <c:marker val="1"/>
        <c:axId val="57964647"/>
        <c:axId val="51919776"/>
      </c:lineChart>
      <c:catAx>
        <c:axId val="579646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19776"/>
        <c:crosses val="autoZero"/>
        <c:auto val="1"/>
        <c:lblOffset val="100"/>
        <c:tickLblSkip val="1"/>
        <c:noMultiLvlLbl val="0"/>
      </c:catAx>
      <c:valAx>
        <c:axId val="51919776"/>
        <c:scaling>
          <c:orientation val="minMax"/>
          <c:max val="5800"/>
          <c:min val="2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646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"/>
          <c:y val="0.184"/>
          <c:w val="0.093"/>
          <c:h val="0.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はむらん利用者推移（小作コース）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1275"/>
          <c:w val="0.995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'比較（前年同月比）'!$B$106</c:f>
              <c:strCache>
                <c:ptCount val="1"/>
                <c:pt idx="0">
                  <c:v>平成23年度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'比較（前年同月比）'!$B$107:$B$118</c:f>
              <c:numCache/>
            </c:numRef>
          </c:val>
          <c:smooth val="0"/>
        </c:ser>
        <c:ser>
          <c:idx val="1"/>
          <c:order val="1"/>
          <c:tx>
            <c:strRef>
              <c:f>'比較（前年同月比）'!$C$106</c:f>
              <c:strCache>
                <c:ptCount val="1"/>
                <c:pt idx="0">
                  <c:v>平成24年度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'比較（前年同月比）'!$C$107:$C$118</c:f>
              <c:numCache/>
            </c:numRef>
          </c:val>
          <c:smooth val="0"/>
        </c:ser>
        <c:ser>
          <c:idx val="2"/>
          <c:order val="2"/>
          <c:tx>
            <c:strRef>
              <c:f>'比較（前年同月比）'!$D$106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'比較（前年同月比）'!$A$2:$A$13</c:f>
              <c:strCache/>
            </c:strRef>
          </c:cat>
          <c:val>
            <c:numRef>
              <c:f>'比較（前年同月比）'!$D$107:$D$118</c:f>
              <c:numCache/>
            </c:numRef>
          </c:val>
          <c:smooth val="0"/>
        </c:ser>
        <c:ser>
          <c:idx val="3"/>
          <c:order val="3"/>
          <c:tx>
            <c:strRef>
              <c:f>'比較（前年同月比）'!$E$106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'比較（前年同月比）'!$E$107:$E$118</c:f>
              <c:numCache/>
            </c:numRef>
          </c:val>
          <c:smooth val="0"/>
        </c:ser>
        <c:ser>
          <c:idx val="4"/>
          <c:order val="4"/>
          <c:tx>
            <c:strRef>
              <c:f>'比較（前年同月比）'!$F$106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'比較（前年同月比）'!$F$107:$F$118</c:f>
              <c:numCache/>
            </c:numRef>
          </c:val>
          <c:smooth val="0"/>
        </c:ser>
        <c:ser>
          <c:idx val="5"/>
          <c:order val="5"/>
          <c:tx>
            <c:strRef>
              <c:f>'比較（前年同月比）'!$G$106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'比較（前年同月比）'!$G$107:$G$118</c:f>
              <c:numCache/>
            </c:numRef>
          </c:val>
          <c:smooth val="0"/>
        </c:ser>
        <c:ser>
          <c:idx val="6"/>
          <c:order val="6"/>
          <c:tx>
            <c:strRef>
              <c:f>'比較（前年同月比）'!$H$106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'比較（前年同月比）'!$H$107:$H$118</c:f>
              <c:numCache/>
            </c:numRef>
          </c:val>
          <c:smooth val="0"/>
        </c:ser>
        <c:ser>
          <c:idx val="7"/>
          <c:order val="7"/>
          <c:tx>
            <c:strRef>
              <c:f>'比較（前年同月比）'!$I$106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'比較（前年同月比）'!$I$107:$I$118</c:f>
              <c:numCache/>
            </c:numRef>
          </c:val>
          <c:smooth val="0"/>
        </c:ser>
        <c:ser>
          <c:idx val="8"/>
          <c:order val="8"/>
          <c:tx>
            <c:strRef>
              <c:f>'比較（前年同月比）'!$J$106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'比較（前年同月比）'!$J$107:$J$118</c:f>
              <c:numCache/>
            </c:numRef>
          </c:val>
          <c:smooth val="0"/>
        </c:ser>
        <c:ser>
          <c:idx val="9"/>
          <c:order val="9"/>
          <c:tx>
            <c:strRef>
              <c:f>'比較（前年同月比）'!$K$106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'比較（前年同月比）'!$K$107:$K$118</c:f>
              <c:numCache/>
            </c:numRef>
          </c:val>
          <c:smooth val="0"/>
        </c:ser>
        <c:ser>
          <c:idx val="10"/>
          <c:order val="10"/>
          <c:tx>
            <c:strRef>
              <c:f>'比較（前年同月比）'!$L$106</c:f>
              <c:strCache>
                <c:ptCount val="1"/>
                <c:pt idx="0">
                  <c:v>令和3年度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'比較（前年同月比）'!$L$107:$L$118</c:f>
              <c:numCache/>
            </c:numRef>
          </c:val>
          <c:smooth val="0"/>
        </c:ser>
        <c:marker val="1"/>
        <c:axId val="64624801"/>
        <c:axId val="44752298"/>
      </c:lineChart>
      <c:catAx>
        <c:axId val="646248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52298"/>
        <c:crosses val="autoZero"/>
        <c:auto val="1"/>
        <c:lblOffset val="100"/>
        <c:tickLblSkip val="1"/>
        <c:noMultiLvlLbl val="0"/>
      </c:catAx>
      <c:valAx>
        <c:axId val="44752298"/>
        <c:scaling>
          <c:orientation val="minMax"/>
          <c:max val="5000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24801"/>
        <c:crossesAt val="1"/>
        <c:crossBetween val="between"/>
        <c:dispUnits/>
        <c:majorUnit val="3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225"/>
          <c:y val="0.0825"/>
          <c:w val="0.09275"/>
          <c:h val="0.7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はむらん利用状況（全コース計）</a:t>
            </a:r>
          </a:p>
        </c:rich>
      </c:tx>
      <c:layout>
        <c:manualLayout>
          <c:xMode val="factor"/>
          <c:yMode val="factor"/>
          <c:x val="-0.29575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05"/>
          <c:w val="0.857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'比較（前年同月比）'!$B$1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'比較（前年同月比）'!$A$2:$A$13</c:f>
              <c:strCache/>
            </c:strRef>
          </c:cat>
          <c:val>
            <c:numRef>
              <c:f>'比較（前年同月比）'!$B$2:$B$13</c:f>
              <c:numCache/>
            </c:numRef>
          </c:val>
        </c:ser>
        <c:ser>
          <c:idx val="1"/>
          <c:order val="1"/>
          <c:tx>
            <c:strRef>
              <c:f>'比較（前年同月比）'!$C$1</c:f>
              <c:strCache>
                <c:ptCount val="1"/>
                <c:pt idx="0">
                  <c:v>平成24度度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'比較（前年同月比）'!$A$2:$A$13</c:f>
              <c:strCache/>
            </c:strRef>
          </c:cat>
          <c:val>
            <c:numRef>
              <c:f>'比較（前年同月比）'!$C$2:$C$13</c:f>
              <c:numCache/>
            </c:numRef>
          </c:val>
        </c:ser>
        <c:ser>
          <c:idx val="2"/>
          <c:order val="2"/>
          <c:tx>
            <c:strRef>
              <c:f>'比較（前年同月比）'!$D$1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'比較（前年同月比）'!$A$2:$A$13</c:f>
              <c:strCache/>
            </c:strRef>
          </c:cat>
          <c:val>
            <c:numRef>
              <c:f>'比較（前年同月比）'!$D$2:$D$13</c:f>
              <c:numCache/>
            </c:numRef>
          </c:val>
        </c:ser>
        <c:ser>
          <c:idx val="3"/>
          <c:order val="3"/>
          <c:tx>
            <c:strRef>
              <c:f>'比較（前年同月比）'!$E$1</c:f>
              <c:strCache>
                <c:ptCount val="1"/>
                <c:pt idx="0">
                  <c:v>平成26年度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'比較（前年同月比）'!$A$2:$A$13</c:f>
              <c:strCache/>
            </c:strRef>
          </c:cat>
          <c:val>
            <c:numRef>
              <c:f>'比較（前年同月比）'!$E$2:$E$13</c:f>
              <c:numCache/>
            </c:numRef>
          </c:val>
        </c:ser>
        <c:ser>
          <c:idx val="4"/>
          <c:order val="4"/>
          <c:tx>
            <c:strRef>
              <c:f>'比較（前年同月比）'!$F$1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'比較（前年同月比）'!$A$2:$A$13</c:f>
              <c:strCache/>
            </c:strRef>
          </c:cat>
          <c:val>
            <c:numRef>
              <c:f>'比較（前年同月比）'!$F$2:$F$13</c:f>
              <c:numCache/>
            </c:numRef>
          </c:val>
        </c:ser>
        <c:ser>
          <c:idx val="5"/>
          <c:order val="5"/>
          <c:tx>
            <c:strRef>
              <c:f>'比較（前年同月比）'!$G$1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'比較（前年同月比）'!$A$2:$A$13</c:f>
              <c:strCache/>
            </c:strRef>
          </c:cat>
          <c:val>
            <c:numRef>
              <c:f>'比較（前年同月比）'!$G$2:$G$13</c:f>
              <c:numCache/>
            </c:numRef>
          </c:val>
        </c:ser>
        <c:ser>
          <c:idx val="6"/>
          <c:order val="6"/>
          <c:tx>
            <c:strRef>
              <c:f>'比較（前年同月比）'!$H$1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'比較（前年同月比）'!$A$2:$A$13</c:f>
              <c:strCache/>
            </c:strRef>
          </c:cat>
          <c:val>
            <c:numRef>
              <c:f>'比較（前年同月比）'!$H$2:$H$13</c:f>
              <c:numCache/>
            </c:numRef>
          </c:val>
        </c:ser>
        <c:gapWidth val="80"/>
        <c:axId val="117499"/>
        <c:axId val="1057492"/>
      </c:barChart>
      <c:catAx>
        <c:axId val="117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7492"/>
        <c:crosses val="autoZero"/>
        <c:auto val="1"/>
        <c:lblOffset val="100"/>
        <c:tickLblSkip val="1"/>
        <c:noMultiLvlLbl val="0"/>
      </c:catAx>
      <c:valAx>
        <c:axId val="1057492"/>
        <c:scaling>
          <c:orientation val="minMax"/>
          <c:max val="1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499"/>
        <c:crossesAt val="1"/>
        <c:crossBetween val="between"/>
        <c:dispUnits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6175"/>
          <c:w val="0.11525"/>
          <c:h val="0.3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はむらん利用状況（羽村東コース）</a:t>
            </a:r>
          </a:p>
        </c:rich>
      </c:tx>
      <c:layout>
        <c:manualLayout>
          <c:xMode val="factor"/>
          <c:yMode val="factor"/>
          <c:x val="-0.2967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175"/>
          <c:w val="0.85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'比較（前年同月比）'!$B$36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'比較（前年同月比）'!$A$37:$A$48</c:f>
              <c:strCache/>
            </c:strRef>
          </c:cat>
          <c:val>
            <c:numRef>
              <c:f>'比較（前年同月比）'!$B$37:$B$48</c:f>
              <c:numCache/>
            </c:numRef>
          </c:val>
        </c:ser>
        <c:ser>
          <c:idx val="1"/>
          <c:order val="1"/>
          <c:tx>
            <c:strRef>
              <c:f>'比較（前年同月比）'!$C$36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'比較（前年同月比）'!$A$37:$A$48</c:f>
              <c:strCache/>
            </c:strRef>
          </c:cat>
          <c:val>
            <c:numRef>
              <c:f>'比較（前年同月比）'!$C$37:$C$48</c:f>
              <c:numCache/>
            </c:numRef>
          </c:val>
        </c:ser>
        <c:ser>
          <c:idx val="2"/>
          <c:order val="2"/>
          <c:tx>
            <c:strRef>
              <c:f>'比較（前年同月比）'!$D$36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'比較（前年同月比）'!$A$37:$A$48</c:f>
              <c:strCache/>
            </c:strRef>
          </c:cat>
          <c:val>
            <c:numRef>
              <c:f>'比較（前年同月比）'!$D$37:$D$48</c:f>
              <c:numCache/>
            </c:numRef>
          </c:val>
        </c:ser>
        <c:ser>
          <c:idx val="3"/>
          <c:order val="3"/>
          <c:tx>
            <c:strRef>
              <c:f>'比較（前年同月比）'!$E$36</c:f>
              <c:strCache>
                <c:ptCount val="1"/>
                <c:pt idx="0">
                  <c:v>平成26年度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'比較（前年同月比）'!$A$37:$A$48</c:f>
              <c:strCache/>
            </c:strRef>
          </c:cat>
          <c:val>
            <c:numRef>
              <c:f>'比較（前年同月比）'!$E$37:$E$48</c:f>
              <c:numCache/>
            </c:numRef>
          </c:val>
        </c:ser>
        <c:ser>
          <c:idx val="4"/>
          <c:order val="4"/>
          <c:tx>
            <c:strRef>
              <c:f>'比較（前年同月比）'!$F$36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'比較（前年同月比）'!$A$37:$A$48</c:f>
              <c:strCache/>
            </c:strRef>
          </c:cat>
          <c:val>
            <c:numRef>
              <c:f>'比較（前年同月比）'!$F$37:$F$48</c:f>
              <c:numCache/>
            </c:numRef>
          </c:val>
        </c:ser>
        <c:ser>
          <c:idx val="5"/>
          <c:order val="5"/>
          <c:tx>
            <c:strRef>
              <c:f>'比較（前年同月比）'!$G$36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'比較（前年同月比）'!$A$37:$A$48</c:f>
              <c:strCache/>
            </c:strRef>
          </c:cat>
          <c:val>
            <c:numRef>
              <c:f>'比較（前年同月比）'!$G$37:$G$48</c:f>
              <c:numCache/>
            </c:numRef>
          </c:val>
        </c:ser>
        <c:ser>
          <c:idx val="6"/>
          <c:order val="6"/>
          <c:tx>
            <c:strRef>
              <c:f>'比較（前年同月比）'!$H$36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'比較（前年同月比）'!$A$37:$A$48</c:f>
              <c:strCache/>
            </c:strRef>
          </c:cat>
          <c:val>
            <c:numRef>
              <c:f>'比較（前年同月比）'!$H$37:$H$48</c:f>
              <c:numCache/>
            </c:numRef>
          </c:val>
        </c:ser>
        <c:gapWidth val="80"/>
        <c:axId val="9517429"/>
        <c:axId val="18547998"/>
      </c:barChart>
      <c:catAx>
        <c:axId val="9517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47998"/>
        <c:crosses val="autoZero"/>
        <c:auto val="1"/>
        <c:lblOffset val="100"/>
        <c:tickLblSkip val="1"/>
        <c:noMultiLvlLbl val="0"/>
      </c:catAx>
      <c:valAx>
        <c:axId val="18547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17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16925"/>
          <c:w val="0.11525"/>
          <c:h val="0.4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はむらん利用状況（羽村西コース）</a:t>
            </a:r>
          </a:p>
        </c:rich>
      </c:tx>
      <c:layout>
        <c:manualLayout>
          <c:xMode val="factor"/>
          <c:yMode val="factor"/>
          <c:x val="-0.305"/>
          <c:y val="0.05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525"/>
          <c:w val="0.8702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'比較（前年同月比）'!$B$71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'比較（前年同月比）'!$A$72:$A$83</c:f>
              <c:strCache/>
            </c:strRef>
          </c:cat>
          <c:val>
            <c:numRef>
              <c:f>'比較（前年同月比）'!$B$72:$B$83</c:f>
              <c:numCache/>
            </c:numRef>
          </c:val>
        </c:ser>
        <c:ser>
          <c:idx val="1"/>
          <c:order val="1"/>
          <c:tx>
            <c:strRef>
              <c:f>'比較（前年同月比）'!$C$71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'比較（前年同月比）'!$A$72:$A$83</c:f>
              <c:strCache/>
            </c:strRef>
          </c:cat>
          <c:val>
            <c:numRef>
              <c:f>'比較（前年同月比）'!$C$72:$C$83</c:f>
              <c:numCache/>
            </c:numRef>
          </c:val>
        </c:ser>
        <c:ser>
          <c:idx val="2"/>
          <c:order val="2"/>
          <c:tx>
            <c:strRef>
              <c:f>'比較（前年同月比）'!$D$71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'比較（前年同月比）'!$A$72:$A$83</c:f>
              <c:strCache/>
            </c:strRef>
          </c:cat>
          <c:val>
            <c:numRef>
              <c:f>'比較（前年同月比）'!$D$72:$D$83</c:f>
              <c:numCache/>
            </c:numRef>
          </c:val>
        </c:ser>
        <c:ser>
          <c:idx val="3"/>
          <c:order val="3"/>
          <c:tx>
            <c:strRef>
              <c:f>'比較（前年同月比）'!$E$71</c:f>
              <c:strCache>
                <c:ptCount val="1"/>
                <c:pt idx="0">
                  <c:v>平成26年度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'比較（前年同月比）'!$A$72:$A$83</c:f>
              <c:strCache/>
            </c:strRef>
          </c:cat>
          <c:val>
            <c:numRef>
              <c:f>'比較（前年同月比）'!$E$72:$E$83</c:f>
              <c:numCache/>
            </c:numRef>
          </c:val>
        </c:ser>
        <c:ser>
          <c:idx val="4"/>
          <c:order val="4"/>
          <c:tx>
            <c:strRef>
              <c:f>'比較（前年同月比）'!$F$71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'比較（前年同月比）'!$A$72:$A$83</c:f>
              <c:strCache/>
            </c:strRef>
          </c:cat>
          <c:val>
            <c:numRef>
              <c:f>'比較（前年同月比）'!$F$72:$F$83</c:f>
              <c:numCache/>
            </c:numRef>
          </c:val>
        </c:ser>
        <c:ser>
          <c:idx val="5"/>
          <c:order val="5"/>
          <c:tx>
            <c:strRef>
              <c:f>'比較（前年同月比）'!$G$71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'比較（前年同月比）'!$A$72:$A$83</c:f>
              <c:strCache/>
            </c:strRef>
          </c:cat>
          <c:val>
            <c:numRef>
              <c:f>'比較（前年同月比）'!$G$72:$G$83</c:f>
              <c:numCache/>
            </c:numRef>
          </c:val>
        </c:ser>
        <c:ser>
          <c:idx val="6"/>
          <c:order val="6"/>
          <c:tx>
            <c:strRef>
              <c:f>'比較（前年同月比）'!$H$71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'比較（前年同月比）'!$A$72:$A$83</c:f>
              <c:strCache/>
            </c:strRef>
          </c:cat>
          <c:val>
            <c:numRef>
              <c:f>'比較（前年同月比）'!$H$72:$H$83</c:f>
              <c:numCache/>
            </c:numRef>
          </c:val>
        </c:ser>
        <c:gapWidth val="80"/>
        <c:axId val="32714255"/>
        <c:axId val="25992840"/>
      </c:barChart>
      <c:catAx>
        <c:axId val="32714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92840"/>
        <c:crosses val="autoZero"/>
        <c:auto val="1"/>
        <c:lblOffset val="100"/>
        <c:tickLblSkip val="1"/>
        <c:noMultiLvlLbl val="0"/>
      </c:catAx>
      <c:valAx>
        <c:axId val="25992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1425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18975"/>
          <c:w val="0.102"/>
          <c:h val="0.4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はむらん利用状況（小作コース）</a:t>
            </a:r>
          </a:p>
        </c:rich>
      </c:tx>
      <c:layout>
        <c:manualLayout>
          <c:xMode val="factor"/>
          <c:yMode val="factor"/>
          <c:x val="-0.305"/>
          <c:y val="0.05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925"/>
          <c:w val="0.856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'比較（前年同月比）'!$B$106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'比較（前年同月比）'!$A$107:$A$118</c:f>
              <c:strCache/>
            </c:strRef>
          </c:cat>
          <c:val>
            <c:numRef>
              <c:f>'比較（前年同月比）'!$B$107:$B$118</c:f>
              <c:numCache/>
            </c:numRef>
          </c:val>
        </c:ser>
        <c:ser>
          <c:idx val="1"/>
          <c:order val="1"/>
          <c:tx>
            <c:strRef>
              <c:f>'比較（前年同月比）'!$C$106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'比較（前年同月比）'!$A$107:$A$118</c:f>
              <c:strCache/>
            </c:strRef>
          </c:cat>
          <c:val>
            <c:numRef>
              <c:f>'比較（前年同月比）'!$C$107:$C$118</c:f>
              <c:numCache/>
            </c:numRef>
          </c:val>
        </c:ser>
        <c:ser>
          <c:idx val="2"/>
          <c:order val="2"/>
          <c:tx>
            <c:strRef>
              <c:f>'比較（前年同月比）'!$D$106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'比較（前年同月比）'!$A$107:$A$118</c:f>
              <c:strCache/>
            </c:strRef>
          </c:cat>
          <c:val>
            <c:numRef>
              <c:f>'比較（前年同月比）'!$D$107:$D$118</c:f>
              <c:numCache/>
            </c:numRef>
          </c:val>
        </c:ser>
        <c:ser>
          <c:idx val="3"/>
          <c:order val="3"/>
          <c:tx>
            <c:strRef>
              <c:f>'比較（前年同月比）'!$E$106</c:f>
              <c:strCache>
                <c:ptCount val="1"/>
                <c:pt idx="0">
                  <c:v>平成26年度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'比較（前年同月比）'!$A$107:$A$118</c:f>
              <c:strCache/>
            </c:strRef>
          </c:cat>
          <c:val>
            <c:numRef>
              <c:f>'比較（前年同月比）'!$E$107:$E$118</c:f>
              <c:numCache/>
            </c:numRef>
          </c:val>
        </c:ser>
        <c:ser>
          <c:idx val="4"/>
          <c:order val="4"/>
          <c:tx>
            <c:strRef>
              <c:f>'比較（前年同月比）'!$F$106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'比較（前年同月比）'!$A$107:$A$118</c:f>
              <c:strCache/>
            </c:strRef>
          </c:cat>
          <c:val>
            <c:numRef>
              <c:f>'比較（前年同月比）'!$F$107:$F$118</c:f>
              <c:numCache/>
            </c:numRef>
          </c:val>
        </c:ser>
        <c:ser>
          <c:idx val="5"/>
          <c:order val="5"/>
          <c:tx>
            <c:strRef>
              <c:f>'比較（前年同月比）'!$G$106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'比較（前年同月比）'!$A$107:$A$118</c:f>
              <c:strCache/>
            </c:strRef>
          </c:cat>
          <c:val>
            <c:numRef>
              <c:f>'比較（前年同月比）'!$G$107:$G$118</c:f>
              <c:numCache/>
            </c:numRef>
          </c:val>
        </c:ser>
        <c:ser>
          <c:idx val="6"/>
          <c:order val="6"/>
          <c:tx>
            <c:strRef>
              <c:f>'比較（前年同月比）'!$H$106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'比較（前年同月比）'!$A$107:$A$118</c:f>
              <c:strCache/>
            </c:strRef>
          </c:cat>
          <c:val>
            <c:numRef>
              <c:f>'比較（前年同月比）'!$H$107:$H$118</c:f>
              <c:numCache/>
            </c:numRef>
          </c:val>
        </c:ser>
        <c:gapWidth val="80"/>
        <c:axId val="32608969"/>
        <c:axId val="25045266"/>
      </c:barChart>
      <c:catAx>
        <c:axId val="32608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45266"/>
        <c:crosses val="autoZero"/>
        <c:auto val="1"/>
        <c:lblOffset val="100"/>
        <c:tickLblSkip val="1"/>
        <c:noMultiLvlLbl val="0"/>
      </c:catAx>
      <c:valAx>
        <c:axId val="25045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0896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1805"/>
          <c:w val="0.11525"/>
          <c:h val="0.4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年度別　利用者数</a:t>
            </a:r>
          </a:p>
        </c:rich>
      </c:tx>
      <c:layout>
        <c:manualLayout>
          <c:xMode val="factor"/>
          <c:yMode val="factor"/>
          <c:x val="-0.232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635"/>
          <c:w val="0.89675"/>
          <c:h val="0.93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'比較（前年同月比）'!$A$2</c:f>
              <c:strCache>
                <c:ptCount val="1"/>
                <c:pt idx="0">
                  <c:v>4月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'比較（前年同月比）'!$B$2:$H$2</c:f>
              <c:numCache/>
            </c:numRef>
          </c:val>
        </c:ser>
        <c:ser>
          <c:idx val="1"/>
          <c:order val="1"/>
          <c:tx>
            <c:strRef>
              <c:f>'比較（前年同月比）'!$A$3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'比較（前年同月比）'!$B$3:$H$3</c:f>
              <c:numCache/>
            </c:numRef>
          </c:val>
        </c:ser>
        <c:ser>
          <c:idx val="2"/>
          <c:order val="2"/>
          <c:tx>
            <c:strRef>
              <c:f>'比較（前年同月比）'!$A$4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'比較（前年同月比）'!$B$4:$H$4</c:f>
              <c:numCache/>
            </c:numRef>
          </c:val>
        </c:ser>
        <c:ser>
          <c:idx val="3"/>
          <c:order val="3"/>
          <c:tx>
            <c:strRef>
              <c:f>'比較（前年同月比）'!$A$5</c:f>
              <c:strCache>
                <c:ptCount val="1"/>
                <c:pt idx="0">
                  <c:v>7月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'比較（前年同月比）'!$B$5:$H$5</c:f>
              <c:numCache/>
            </c:numRef>
          </c:val>
        </c:ser>
        <c:ser>
          <c:idx val="4"/>
          <c:order val="4"/>
          <c:tx>
            <c:strRef>
              <c:f>'比較（前年同月比）'!$A$6</c:f>
              <c:strCache>
                <c:ptCount val="1"/>
                <c:pt idx="0">
                  <c:v>8月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'比較（前年同月比）'!$B$6:$H$6</c:f>
              <c:numCache/>
            </c:numRef>
          </c:val>
        </c:ser>
        <c:ser>
          <c:idx val="5"/>
          <c:order val="5"/>
          <c:tx>
            <c:strRef>
              <c:f>'比較（前年同月比）'!$A$7</c:f>
              <c:strCache>
                <c:ptCount val="1"/>
                <c:pt idx="0">
                  <c:v>9月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'比較（前年同月比）'!$B$7:$H$7</c:f>
              <c:numCache/>
            </c:numRef>
          </c:val>
        </c:ser>
        <c:ser>
          <c:idx val="6"/>
          <c:order val="6"/>
          <c:tx>
            <c:strRef>
              <c:f>'比較（前年同月比）'!$A$8</c:f>
              <c:strCache>
                <c:ptCount val="1"/>
                <c:pt idx="0">
                  <c:v>10月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'比較（前年同月比）'!$B$8:$H$8</c:f>
              <c:numCache/>
            </c:numRef>
          </c:val>
        </c:ser>
        <c:ser>
          <c:idx val="7"/>
          <c:order val="7"/>
          <c:tx>
            <c:strRef>
              <c:f>'比較（前年同月比）'!$A$9</c:f>
              <c:strCache>
                <c:ptCount val="1"/>
                <c:pt idx="0">
                  <c:v>11月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'比較（前年同月比）'!$B$9:$H$9</c:f>
              <c:numCache/>
            </c:numRef>
          </c:val>
        </c:ser>
        <c:ser>
          <c:idx val="8"/>
          <c:order val="8"/>
          <c:tx>
            <c:strRef>
              <c:f>'比較（前年同月比）'!$A$10</c:f>
              <c:strCache>
                <c:ptCount val="1"/>
                <c:pt idx="0">
                  <c:v>12月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'比較（前年同月比）'!$B$10:$H$10</c:f>
              <c:numCache/>
            </c:numRef>
          </c:val>
        </c:ser>
        <c:ser>
          <c:idx val="9"/>
          <c:order val="9"/>
          <c:tx>
            <c:strRef>
              <c:f>'比較（前年同月比）'!$A$11</c:f>
              <c:strCache>
                <c:ptCount val="1"/>
                <c:pt idx="0">
                  <c:v>1月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'比較（前年同月比）'!$B$11:$H$11</c:f>
              <c:numCache/>
            </c:numRef>
          </c:val>
        </c:ser>
        <c:ser>
          <c:idx val="10"/>
          <c:order val="10"/>
          <c:tx>
            <c:strRef>
              <c:f>'比較（前年同月比）'!$A$12</c:f>
              <c:strCache>
                <c:ptCount val="1"/>
                <c:pt idx="0">
                  <c:v>2月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'比較（前年同月比）'!$B$12:$H$12</c:f>
              <c:numCache/>
            </c:numRef>
          </c:val>
        </c:ser>
        <c:ser>
          <c:idx val="11"/>
          <c:order val="11"/>
          <c:tx>
            <c:strRef>
              <c:f>'比較（前年同月比）'!$A$13</c:f>
              <c:strCache>
                <c:ptCount val="1"/>
                <c:pt idx="0">
                  <c:v>3月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'比較（前年同月比）'!$B$1:$H$1</c:f>
              <c:strCache/>
            </c:strRef>
          </c:cat>
          <c:val>
            <c:numRef>
              <c:f>'比較（前年同月比）'!$B$13:$H$13</c:f>
              <c:numCache/>
            </c:numRef>
          </c:val>
        </c:ser>
        <c:overlap val="100"/>
        <c:gapWidth val="360"/>
        <c:axId val="24080803"/>
        <c:axId val="15400636"/>
      </c:barChart>
      <c:catAx>
        <c:axId val="24080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00636"/>
        <c:crosses val="autoZero"/>
        <c:auto val="1"/>
        <c:lblOffset val="100"/>
        <c:tickLblSkip val="1"/>
        <c:noMultiLvlLbl val="0"/>
      </c:catAx>
      <c:valAx>
        <c:axId val="15400636"/>
        <c:scaling>
          <c:orientation val="minMax"/>
          <c:max val="13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80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16725"/>
          <c:w val="0.088"/>
          <c:h val="0.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38100</xdr:rowOff>
    </xdr:from>
    <xdr:to>
      <xdr:col>14</xdr:col>
      <xdr:colOff>666750</xdr:colOff>
      <xdr:row>34</xdr:row>
      <xdr:rowOff>133350</xdr:rowOff>
    </xdr:to>
    <xdr:graphicFrame>
      <xdr:nvGraphicFramePr>
        <xdr:cNvPr id="1" name="グラフ 2"/>
        <xdr:cNvGraphicFramePr/>
      </xdr:nvGraphicFramePr>
      <xdr:xfrm>
        <a:off x="28575" y="2457450"/>
        <a:ext cx="1144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49</xdr:row>
      <xdr:rowOff>38100</xdr:rowOff>
    </xdr:from>
    <xdr:to>
      <xdr:col>14</xdr:col>
      <xdr:colOff>666750</xdr:colOff>
      <xdr:row>69</xdr:row>
      <xdr:rowOff>142875</xdr:rowOff>
    </xdr:to>
    <xdr:graphicFrame>
      <xdr:nvGraphicFramePr>
        <xdr:cNvPr id="2" name="グラフ 3"/>
        <xdr:cNvGraphicFramePr/>
      </xdr:nvGraphicFramePr>
      <xdr:xfrm>
        <a:off x="28575" y="8477250"/>
        <a:ext cx="114490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84</xdr:row>
      <xdr:rowOff>38100</xdr:rowOff>
    </xdr:from>
    <xdr:to>
      <xdr:col>14</xdr:col>
      <xdr:colOff>666750</xdr:colOff>
      <xdr:row>104</xdr:row>
      <xdr:rowOff>161925</xdr:rowOff>
    </xdr:to>
    <xdr:graphicFrame>
      <xdr:nvGraphicFramePr>
        <xdr:cNvPr id="3" name="グラフ 4"/>
        <xdr:cNvGraphicFramePr/>
      </xdr:nvGraphicFramePr>
      <xdr:xfrm>
        <a:off x="28575" y="14497050"/>
        <a:ext cx="114490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119</xdr:row>
      <xdr:rowOff>57150</xdr:rowOff>
    </xdr:from>
    <xdr:to>
      <xdr:col>14</xdr:col>
      <xdr:colOff>685800</xdr:colOff>
      <xdr:row>137</xdr:row>
      <xdr:rowOff>57150</xdr:rowOff>
    </xdr:to>
    <xdr:graphicFrame>
      <xdr:nvGraphicFramePr>
        <xdr:cNvPr id="4" name="グラフ 5"/>
        <xdr:cNvGraphicFramePr/>
      </xdr:nvGraphicFramePr>
      <xdr:xfrm>
        <a:off x="0" y="20535900"/>
        <a:ext cx="11496675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57150</xdr:colOff>
      <xdr:row>0</xdr:row>
      <xdr:rowOff>38100</xdr:rowOff>
    </xdr:from>
    <xdr:to>
      <xdr:col>28</xdr:col>
      <xdr:colOff>514350</xdr:colOff>
      <xdr:row>20</xdr:row>
      <xdr:rowOff>152400</xdr:rowOff>
    </xdr:to>
    <xdr:graphicFrame>
      <xdr:nvGraphicFramePr>
        <xdr:cNvPr id="5" name="グラフ 8"/>
        <xdr:cNvGraphicFramePr/>
      </xdr:nvGraphicFramePr>
      <xdr:xfrm>
        <a:off x="12468225" y="38100"/>
        <a:ext cx="86868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57150</xdr:colOff>
      <xdr:row>21</xdr:row>
      <xdr:rowOff>28575</xdr:rowOff>
    </xdr:from>
    <xdr:to>
      <xdr:col>28</xdr:col>
      <xdr:colOff>514350</xdr:colOff>
      <xdr:row>40</xdr:row>
      <xdr:rowOff>66675</xdr:rowOff>
    </xdr:to>
    <xdr:graphicFrame>
      <xdr:nvGraphicFramePr>
        <xdr:cNvPr id="6" name="グラフ 11"/>
        <xdr:cNvGraphicFramePr/>
      </xdr:nvGraphicFramePr>
      <xdr:xfrm>
        <a:off x="12468225" y="3648075"/>
        <a:ext cx="8686800" cy="3295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57150</xdr:colOff>
      <xdr:row>40</xdr:row>
      <xdr:rowOff>95250</xdr:rowOff>
    </xdr:from>
    <xdr:to>
      <xdr:col>28</xdr:col>
      <xdr:colOff>504825</xdr:colOff>
      <xdr:row>57</xdr:row>
      <xdr:rowOff>9525</xdr:rowOff>
    </xdr:to>
    <xdr:graphicFrame>
      <xdr:nvGraphicFramePr>
        <xdr:cNvPr id="7" name="グラフ 12"/>
        <xdr:cNvGraphicFramePr/>
      </xdr:nvGraphicFramePr>
      <xdr:xfrm>
        <a:off x="12468225" y="6972300"/>
        <a:ext cx="8677275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57150</xdr:colOff>
      <xdr:row>57</xdr:row>
      <xdr:rowOff>38100</xdr:rowOff>
    </xdr:from>
    <xdr:to>
      <xdr:col>28</xdr:col>
      <xdr:colOff>504825</xdr:colOff>
      <xdr:row>75</xdr:row>
      <xdr:rowOff>152400</xdr:rowOff>
    </xdr:to>
    <xdr:graphicFrame>
      <xdr:nvGraphicFramePr>
        <xdr:cNvPr id="8" name="グラフ 13"/>
        <xdr:cNvGraphicFramePr/>
      </xdr:nvGraphicFramePr>
      <xdr:xfrm>
        <a:off x="12468225" y="9848850"/>
        <a:ext cx="8677275" cy="3200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29</xdr:col>
      <xdr:colOff>0</xdr:colOff>
      <xdr:row>1</xdr:row>
      <xdr:rowOff>152400</xdr:rowOff>
    </xdr:from>
    <xdr:to>
      <xdr:col>37</xdr:col>
      <xdr:colOff>666750</xdr:colOff>
      <xdr:row>20</xdr:row>
      <xdr:rowOff>152400</xdr:rowOff>
    </xdr:to>
    <xdr:graphicFrame>
      <xdr:nvGraphicFramePr>
        <xdr:cNvPr id="9" name="グラフ 16"/>
        <xdr:cNvGraphicFramePr/>
      </xdr:nvGraphicFramePr>
      <xdr:xfrm>
        <a:off x="21326475" y="323850"/>
        <a:ext cx="61531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29</xdr:col>
      <xdr:colOff>0</xdr:colOff>
      <xdr:row>21</xdr:row>
      <xdr:rowOff>47625</xdr:rowOff>
    </xdr:from>
    <xdr:to>
      <xdr:col>35</xdr:col>
      <xdr:colOff>66675</xdr:colOff>
      <xdr:row>40</xdr:row>
      <xdr:rowOff>66675</xdr:rowOff>
    </xdr:to>
    <xdr:graphicFrame>
      <xdr:nvGraphicFramePr>
        <xdr:cNvPr id="10" name="グラフ 17"/>
        <xdr:cNvGraphicFramePr/>
      </xdr:nvGraphicFramePr>
      <xdr:xfrm>
        <a:off x="21326475" y="3667125"/>
        <a:ext cx="41814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35</xdr:col>
      <xdr:colOff>85725</xdr:colOff>
      <xdr:row>21</xdr:row>
      <xdr:rowOff>47625</xdr:rowOff>
    </xdr:from>
    <xdr:to>
      <xdr:col>41</xdr:col>
      <xdr:colOff>133350</xdr:colOff>
      <xdr:row>40</xdr:row>
      <xdr:rowOff>66675</xdr:rowOff>
    </xdr:to>
    <xdr:graphicFrame>
      <xdr:nvGraphicFramePr>
        <xdr:cNvPr id="11" name="グラフ 18"/>
        <xdr:cNvGraphicFramePr/>
      </xdr:nvGraphicFramePr>
      <xdr:xfrm>
        <a:off x="25527000" y="3667125"/>
        <a:ext cx="4162425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41</xdr:col>
      <xdr:colOff>152400</xdr:colOff>
      <xdr:row>21</xdr:row>
      <xdr:rowOff>47625</xdr:rowOff>
    </xdr:from>
    <xdr:to>
      <xdr:col>47</xdr:col>
      <xdr:colOff>200025</xdr:colOff>
      <xdr:row>40</xdr:row>
      <xdr:rowOff>66675</xdr:rowOff>
    </xdr:to>
    <xdr:graphicFrame>
      <xdr:nvGraphicFramePr>
        <xdr:cNvPr id="12" name="グラフ 19"/>
        <xdr:cNvGraphicFramePr/>
      </xdr:nvGraphicFramePr>
      <xdr:xfrm>
        <a:off x="29708475" y="3667125"/>
        <a:ext cx="4162425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29</xdr:col>
      <xdr:colOff>38100</xdr:colOff>
      <xdr:row>0</xdr:row>
      <xdr:rowOff>47625</xdr:rowOff>
    </xdr:from>
    <xdr:to>
      <xdr:col>33</xdr:col>
      <xdr:colOff>571500</xdr:colOff>
      <xdr:row>1</xdr:row>
      <xdr:rowOff>76200</xdr:rowOff>
    </xdr:to>
    <xdr:sp>
      <xdr:nvSpPr>
        <xdr:cNvPr id="13" name="Rectangle 20"/>
        <xdr:cNvSpPr>
          <a:spLocks/>
        </xdr:cNvSpPr>
      </xdr:nvSpPr>
      <xdr:spPr>
        <a:xfrm>
          <a:off x="21364575" y="47625"/>
          <a:ext cx="3276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コミュニティバス「はむらん」利用者数の推移</a:t>
          </a:r>
        </a:p>
      </xdr:txBody>
    </xdr:sp>
    <xdr:clientData/>
  </xdr:twoCellAnchor>
  <xdr:twoCellAnchor>
    <xdr:from>
      <xdr:col>0</xdr:col>
      <xdr:colOff>0</xdr:colOff>
      <xdr:row>154</xdr:row>
      <xdr:rowOff>19050</xdr:rowOff>
    </xdr:from>
    <xdr:to>
      <xdr:col>14</xdr:col>
      <xdr:colOff>657225</xdr:colOff>
      <xdr:row>174</xdr:row>
      <xdr:rowOff>152400</xdr:rowOff>
    </xdr:to>
    <xdr:graphicFrame>
      <xdr:nvGraphicFramePr>
        <xdr:cNvPr id="14" name="グラフ 21"/>
        <xdr:cNvGraphicFramePr/>
      </xdr:nvGraphicFramePr>
      <xdr:xfrm>
        <a:off x="0" y="26517600"/>
        <a:ext cx="11468100" cy="3562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76200</xdr:colOff>
      <xdr:row>0</xdr:row>
      <xdr:rowOff>171450</xdr:rowOff>
    </xdr:from>
    <xdr:to>
      <xdr:col>15</xdr:col>
      <xdr:colOff>790575</xdr:colOff>
      <xdr:row>13</xdr:row>
      <xdr:rowOff>0</xdr:rowOff>
    </xdr:to>
    <xdr:sp>
      <xdr:nvSpPr>
        <xdr:cNvPr id="15" name="テキスト ボックス 1"/>
        <xdr:cNvSpPr txBox="1">
          <a:spLocks noChangeArrowheads="1"/>
        </xdr:cNvSpPr>
      </xdr:nvSpPr>
      <xdr:spPr>
        <a:xfrm>
          <a:off x="11620500" y="171450"/>
          <a:ext cx="714375" cy="2066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P154"/>
  <sheetViews>
    <sheetView tabSelected="1" view="pageBreakPreview" zoomScaleSheetLayoutView="100" zoomScalePageLayoutView="0" workbookViewId="0" topLeftCell="A1">
      <selection activeCell="L152" sqref="L152"/>
    </sheetView>
  </sheetViews>
  <sheetFormatPr defaultColWidth="9.00390625" defaultRowHeight="13.5"/>
  <cols>
    <col min="2" max="3" width="11.125" style="0" customWidth="1"/>
    <col min="4" max="8" width="11.125" style="0" bestFit="1" customWidth="1"/>
    <col min="9" max="10" width="11.125" style="0" customWidth="1"/>
    <col min="11" max="12" width="10.125" style="24" customWidth="1"/>
    <col min="13" max="13" width="2.875" style="0" customWidth="1"/>
    <col min="14" max="15" width="9.625" style="0" customWidth="1"/>
    <col min="16" max="16" width="11.375" style="0" customWidth="1"/>
  </cols>
  <sheetData>
    <row r="1" spans="1:16" ht="13.5">
      <c r="A1" s="9" t="s">
        <v>15</v>
      </c>
      <c r="B1" s="42" t="s">
        <v>25</v>
      </c>
      <c r="C1" s="42" t="s">
        <v>31</v>
      </c>
      <c r="D1" s="42" t="s">
        <v>26</v>
      </c>
      <c r="E1" s="42" t="s">
        <v>27</v>
      </c>
      <c r="F1" s="43" t="s">
        <v>21</v>
      </c>
      <c r="G1" s="43" t="s">
        <v>22</v>
      </c>
      <c r="H1" s="43" t="s">
        <v>23</v>
      </c>
      <c r="I1" s="43" t="s">
        <v>24</v>
      </c>
      <c r="J1" s="43" t="s">
        <v>28</v>
      </c>
      <c r="K1" s="43" t="s">
        <v>29</v>
      </c>
      <c r="L1" s="43" t="s">
        <v>30</v>
      </c>
      <c r="M1" s="2"/>
      <c r="N1" s="36" t="s">
        <v>16</v>
      </c>
      <c r="O1" s="1" t="s">
        <v>17</v>
      </c>
      <c r="P1" s="1"/>
    </row>
    <row r="2" spans="1:16" ht="13.5">
      <c r="A2" s="10" t="s">
        <v>12</v>
      </c>
      <c r="B2" s="11">
        <v>9749</v>
      </c>
      <c r="C2" s="11">
        <v>14002</v>
      </c>
      <c r="D2" s="25">
        <v>13553</v>
      </c>
      <c r="E2" s="25">
        <f>SUM(E37+E72+E107+E142)</f>
        <v>15340</v>
      </c>
      <c r="F2" s="25">
        <f>SUM(F37+F72+F107+F142)</f>
        <v>15485</v>
      </c>
      <c r="G2" s="25">
        <f>SUM(G37+G72+G107+G142)</f>
        <v>16556</v>
      </c>
      <c r="H2" s="25">
        <v>17191</v>
      </c>
      <c r="I2" s="25">
        <v>17643</v>
      </c>
      <c r="J2" s="25">
        <v>18656</v>
      </c>
      <c r="K2" s="25">
        <v>7646</v>
      </c>
      <c r="L2" s="25">
        <v>13219</v>
      </c>
      <c r="M2" s="30"/>
      <c r="N2" s="35">
        <f aca="true" t="shared" si="0" ref="N2:N11">L2-K2</f>
        <v>5573</v>
      </c>
      <c r="O2" s="22">
        <f>L2-K2</f>
        <v>5573</v>
      </c>
      <c r="P2" s="23"/>
    </row>
    <row r="3" spans="1:16" ht="13.5">
      <c r="A3" s="12" t="s">
        <v>11</v>
      </c>
      <c r="B3" s="13">
        <v>10045</v>
      </c>
      <c r="C3" s="13">
        <v>12367</v>
      </c>
      <c r="D3" s="26">
        <f>SUM(D38+D73+D108+D143)</f>
        <v>12568</v>
      </c>
      <c r="E3" s="26">
        <f>SUM(E38+E73+E108+E143)</f>
        <v>13308</v>
      </c>
      <c r="F3" s="26">
        <v>14566</v>
      </c>
      <c r="G3" s="46">
        <v>15153</v>
      </c>
      <c r="H3" s="46">
        <v>16169</v>
      </c>
      <c r="I3" s="46">
        <v>16691</v>
      </c>
      <c r="J3" s="46">
        <v>16829</v>
      </c>
      <c r="K3" s="46">
        <v>7884</v>
      </c>
      <c r="L3" s="25">
        <v>11196</v>
      </c>
      <c r="M3" s="31"/>
      <c r="N3" s="50">
        <f t="shared" si="0"/>
        <v>3312</v>
      </c>
      <c r="O3" s="50">
        <f>SUM($L$2:L3)-SUM($K$2:K3)</f>
        <v>8885</v>
      </c>
      <c r="P3" s="23"/>
    </row>
    <row r="4" spans="1:16" ht="13.5">
      <c r="A4" s="10" t="s">
        <v>2</v>
      </c>
      <c r="B4" s="11">
        <v>10957</v>
      </c>
      <c r="C4" s="11">
        <v>12639</v>
      </c>
      <c r="D4" s="27">
        <f>SUM(D39+D74+D109+D144)</f>
        <v>13020</v>
      </c>
      <c r="E4" s="25">
        <f>SUM(E39+E74+E109+E144)</f>
        <v>14384</v>
      </c>
      <c r="F4" s="25">
        <f>SUM(F39+F74+F109+F144)</f>
        <v>15077</v>
      </c>
      <c r="G4" s="47">
        <f>SUM(G39+G74+G109+G144)</f>
        <v>15693</v>
      </c>
      <c r="H4" s="47">
        <v>16297</v>
      </c>
      <c r="I4" s="47">
        <v>17625</v>
      </c>
      <c r="J4" s="47">
        <v>17640</v>
      </c>
      <c r="K4" s="54">
        <v>12339</v>
      </c>
      <c r="L4" s="25">
        <v>12894</v>
      </c>
      <c r="M4" s="31"/>
      <c r="N4" s="51">
        <f t="shared" si="0"/>
        <v>555</v>
      </c>
      <c r="O4" s="51">
        <f>SUM($L$2:L4)-SUM($K$2:K4)</f>
        <v>9440</v>
      </c>
      <c r="P4" s="23"/>
    </row>
    <row r="5" spans="1:16" ht="13.5">
      <c r="A5" s="14" t="s">
        <v>3</v>
      </c>
      <c r="B5" s="13">
        <v>11709</v>
      </c>
      <c r="C5" s="13">
        <v>13460</v>
      </c>
      <c r="D5" s="26">
        <v>13594</v>
      </c>
      <c r="E5" s="26">
        <f aca="true" t="shared" si="1" ref="E5:F11">SUM(E40+E75+E110+E145)</f>
        <v>14561</v>
      </c>
      <c r="F5" s="26">
        <f t="shared" si="1"/>
        <v>16768</v>
      </c>
      <c r="G5" s="46">
        <v>16829</v>
      </c>
      <c r="H5" s="46">
        <v>17303</v>
      </c>
      <c r="I5" s="46">
        <v>18380</v>
      </c>
      <c r="J5" s="46">
        <v>18944</v>
      </c>
      <c r="K5" s="46">
        <v>13782</v>
      </c>
      <c r="L5" s="25">
        <v>14363</v>
      </c>
      <c r="M5" s="31"/>
      <c r="N5" s="52">
        <f t="shared" si="0"/>
        <v>581</v>
      </c>
      <c r="O5" s="52">
        <f>SUM($L$2:L5)-SUM($K$2:K5)</f>
        <v>10021</v>
      </c>
      <c r="P5" s="23"/>
    </row>
    <row r="6" spans="1:16" ht="13.5">
      <c r="A6" s="10" t="s">
        <v>4</v>
      </c>
      <c r="B6" s="11">
        <v>12297</v>
      </c>
      <c r="C6" s="11">
        <v>14097</v>
      </c>
      <c r="D6" s="25">
        <v>14321</v>
      </c>
      <c r="E6" s="25">
        <f t="shared" si="1"/>
        <v>15463</v>
      </c>
      <c r="F6" s="25">
        <f t="shared" si="1"/>
        <v>15911</v>
      </c>
      <c r="G6" s="48">
        <v>16399</v>
      </c>
      <c r="H6" s="48">
        <v>17517</v>
      </c>
      <c r="I6" s="48">
        <v>18876</v>
      </c>
      <c r="J6" s="48">
        <v>19398</v>
      </c>
      <c r="K6" s="54">
        <v>13465</v>
      </c>
      <c r="L6" s="25">
        <v>14322</v>
      </c>
      <c r="M6" s="31"/>
      <c r="N6" s="51">
        <f t="shared" si="0"/>
        <v>857</v>
      </c>
      <c r="O6" s="51">
        <f>SUM($L$2:L6)-SUM($K$2:K6)</f>
        <v>10878</v>
      </c>
      <c r="P6" s="23"/>
    </row>
    <row r="7" spans="1:16" ht="13.5">
      <c r="A7" s="14" t="s">
        <v>5</v>
      </c>
      <c r="B7" s="13">
        <v>11801</v>
      </c>
      <c r="C7" s="13">
        <v>13657</v>
      </c>
      <c r="D7" s="26">
        <v>13526</v>
      </c>
      <c r="E7" s="26">
        <f t="shared" si="1"/>
        <v>14176</v>
      </c>
      <c r="F7" s="26">
        <f t="shared" si="1"/>
        <v>16337</v>
      </c>
      <c r="G7" s="46">
        <v>16854</v>
      </c>
      <c r="H7" s="46">
        <v>16572</v>
      </c>
      <c r="I7" s="46">
        <v>18890</v>
      </c>
      <c r="J7" s="46">
        <v>19209</v>
      </c>
      <c r="K7" s="46">
        <v>14187</v>
      </c>
      <c r="L7" s="25">
        <v>0</v>
      </c>
      <c r="M7" s="31"/>
      <c r="N7" s="52">
        <f>L7-K7</f>
        <v>-14187</v>
      </c>
      <c r="O7" s="52">
        <f>SUM($L$2:L7)-SUM($K$2:K7)</f>
        <v>-3309</v>
      </c>
      <c r="P7" s="23"/>
    </row>
    <row r="8" spans="1:16" ht="13.5">
      <c r="A8" s="10" t="s">
        <v>6</v>
      </c>
      <c r="B8" s="11">
        <v>11153</v>
      </c>
      <c r="C8" s="11">
        <v>13400</v>
      </c>
      <c r="D8" s="25">
        <v>14189</v>
      </c>
      <c r="E8" s="25">
        <f t="shared" si="1"/>
        <v>14316</v>
      </c>
      <c r="F8" s="25">
        <f t="shared" si="1"/>
        <v>15264</v>
      </c>
      <c r="G8" s="47">
        <v>16105</v>
      </c>
      <c r="H8" s="47">
        <v>17301</v>
      </c>
      <c r="I8" s="47">
        <v>18312</v>
      </c>
      <c r="J8" s="47">
        <v>18405</v>
      </c>
      <c r="K8" s="54">
        <v>14464</v>
      </c>
      <c r="L8" s="25">
        <v>0</v>
      </c>
      <c r="M8" s="31"/>
      <c r="N8" s="51">
        <f t="shared" si="0"/>
        <v>-14464</v>
      </c>
      <c r="O8" s="51">
        <f>SUM($L$2:L8)-SUM($K$2:K8)</f>
        <v>-17773</v>
      </c>
      <c r="P8" s="23"/>
    </row>
    <row r="9" spans="1:16" ht="13.5">
      <c r="A9" s="14" t="s">
        <v>7</v>
      </c>
      <c r="B9" s="13">
        <v>10466</v>
      </c>
      <c r="C9" s="13">
        <v>11848</v>
      </c>
      <c r="D9" s="26">
        <v>12608</v>
      </c>
      <c r="E9" s="26">
        <f t="shared" si="1"/>
        <v>13592</v>
      </c>
      <c r="F9" s="26">
        <f t="shared" si="1"/>
        <v>14468</v>
      </c>
      <c r="G9" s="46">
        <v>15329</v>
      </c>
      <c r="H9" s="46">
        <f>H44+H79+H114+H149</f>
        <v>15395</v>
      </c>
      <c r="I9" s="46">
        <v>17331</v>
      </c>
      <c r="J9" s="46">
        <v>17448</v>
      </c>
      <c r="K9" s="46">
        <v>12653</v>
      </c>
      <c r="L9" s="25">
        <v>0</v>
      </c>
      <c r="M9" s="31"/>
      <c r="N9" s="53">
        <f t="shared" si="0"/>
        <v>-12653</v>
      </c>
      <c r="O9" s="53">
        <f>SUM($L$2:L9)-SUM($K$2:K9)</f>
        <v>-30426</v>
      </c>
      <c r="P9" s="23"/>
    </row>
    <row r="10" spans="1:16" ht="13.5">
      <c r="A10" s="10" t="s">
        <v>8</v>
      </c>
      <c r="B10" s="11">
        <v>10691</v>
      </c>
      <c r="C10" s="11">
        <v>11515</v>
      </c>
      <c r="D10" s="25">
        <v>12259</v>
      </c>
      <c r="E10" s="25">
        <f t="shared" si="1"/>
        <v>13352</v>
      </c>
      <c r="F10" s="25">
        <f t="shared" si="1"/>
        <v>14833</v>
      </c>
      <c r="G10" s="47">
        <v>14557</v>
      </c>
      <c r="H10" s="47">
        <v>15185</v>
      </c>
      <c r="I10" s="47">
        <v>17219</v>
      </c>
      <c r="J10" s="47">
        <v>16900</v>
      </c>
      <c r="K10" s="54">
        <v>12179</v>
      </c>
      <c r="L10" s="25">
        <v>0</v>
      </c>
      <c r="M10" s="45"/>
      <c r="N10" s="51">
        <f t="shared" si="0"/>
        <v>-12179</v>
      </c>
      <c r="O10" s="51">
        <f>SUM($L$2:L10)-SUM($K$2:K10)</f>
        <v>-42605</v>
      </c>
      <c r="P10" s="23"/>
    </row>
    <row r="11" spans="1:16" ht="13.5">
      <c r="A11" s="14" t="s">
        <v>14</v>
      </c>
      <c r="B11" s="13">
        <v>10232</v>
      </c>
      <c r="C11" s="13">
        <v>11702</v>
      </c>
      <c r="D11" s="26">
        <v>11553</v>
      </c>
      <c r="E11" s="26">
        <f t="shared" si="1"/>
        <v>12858</v>
      </c>
      <c r="F11" s="26">
        <f t="shared" si="1"/>
        <v>13675</v>
      </c>
      <c r="G11" s="46">
        <v>13710</v>
      </c>
      <c r="H11" s="46">
        <v>15122</v>
      </c>
      <c r="I11" s="46">
        <v>15656</v>
      </c>
      <c r="J11" s="46">
        <v>16021</v>
      </c>
      <c r="K11" s="46">
        <v>10272</v>
      </c>
      <c r="L11" s="25">
        <v>0</v>
      </c>
      <c r="M11" s="31"/>
      <c r="N11" s="52">
        <f t="shared" si="0"/>
        <v>-10272</v>
      </c>
      <c r="O11" s="52">
        <f>SUM($L$2:L11)-SUM($K$2:K11)</f>
        <v>-52877</v>
      </c>
      <c r="P11" s="23"/>
    </row>
    <row r="12" spans="1:16" ht="13.5">
      <c r="A12" s="10" t="s">
        <v>9</v>
      </c>
      <c r="B12" s="11">
        <v>10348</v>
      </c>
      <c r="C12" s="11">
        <v>10931</v>
      </c>
      <c r="D12" s="25">
        <v>10354</v>
      </c>
      <c r="E12" s="25">
        <f>SUM(E47+E82+E117+E152)</f>
        <v>12417</v>
      </c>
      <c r="F12" s="25">
        <v>13710</v>
      </c>
      <c r="G12" s="47">
        <v>13888</v>
      </c>
      <c r="H12" s="47">
        <v>13866</v>
      </c>
      <c r="I12" s="47">
        <v>15480</v>
      </c>
      <c r="J12" s="47">
        <v>14975</v>
      </c>
      <c r="K12" s="54">
        <v>10631</v>
      </c>
      <c r="L12" s="25">
        <v>0</v>
      </c>
      <c r="M12" s="39"/>
      <c r="N12" s="51">
        <f>L12-K12</f>
        <v>-10631</v>
      </c>
      <c r="O12" s="51">
        <f>SUM($L$2:L12)-SUM($K$2:K12)</f>
        <v>-63508</v>
      </c>
      <c r="P12" s="23"/>
    </row>
    <row r="13" spans="1:16" ht="14.25" thickBot="1">
      <c r="A13" s="16" t="s">
        <v>10</v>
      </c>
      <c r="B13" s="17">
        <v>12687</v>
      </c>
      <c r="C13" s="17">
        <v>13150</v>
      </c>
      <c r="D13" s="28">
        <f>SUM(D48+D83+D118+D153)</f>
        <v>13410</v>
      </c>
      <c r="E13" s="38">
        <f>SUM(E48+E83+E118+E153)</f>
        <v>13818</v>
      </c>
      <c r="F13" s="26">
        <v>15531</v>
      </c>
      <c r="G13" s="46">
        <v>15844</v>
      </c>
      <c r="H13" s="46">
        <v>16408</v>
      </c>
      <c r="I13" s="46">
        <v>17657</v>
      </c>
      <c r="J13" s="46">
        <v>12028</v>
      </c>
      <c r="K13" s="46">
        <v>13598</v>
      </c>
      <c r="L13" s="25">
        <v>0</v>
      </c>
      <c r="M13" s="39"/>
      <c r="N13" s="52">
        <f>L13-K13</f>
        <v>-13598</v>
      </c>
      <c r="O13" s="52">
        <f>SUM($L$2:L13)-SUM($K$2:K13)</f>
        <v>-77106</v>
      </c>
      <c r="P13" s="40"/>
    </row>
    <row r="14" spans="1:15" ht="14.25" thickBot="1">
      <c r="A14" s="18" t="s">
        <v>13</v>
      </c>
      <c r="B14" s="19">
        <f aca="true" t="shared" si="2" ref="B14:L14">SUM(B2:B13)</f>
        <v>132135</v>
      </c>
      <c r="C14" s="29">
        <f t="shared" si="2"/>
        <v>152768</v>
      </c>
      <c r="D14" s="19">
        <f t="shared" si="2"/>
        <v>154955</v>
      </c>
      <c r="E14" s="19">
        <f t="shared" si="2"/>
        <v>167585</v>
      </c>
      <c r="F14" s="19">
        <f t="shared" si="2"/>
        <v>181625</v>
      </c>
      <c r="G14" s="19">
        <f t="shared" si="2"/>
        <v>186917</v>
      </c>
      <c r="H14" s="20">
        <f t="shared" si="2"/>
        <v>194326</v>
      </c>
      <c r="I14" s="20">
        <f t="shared" si="2"/>
        <v>209760</v>
      </c>
      <c r="J14" s="20">
        <f t="shared" si="2"/>
        <v>206453</v>
      </c>
      <c r="K14" s="20">
        <f t="shared" si="2"/>
        <v>143100</v>
      </c>
      <c r="L14" s="20">
        <f t="shared" si="2"/>
        <v>65994</v>
      </c>
      <c r="M14" s="4"/>
      <c r="O14" s="24"/>
    </row>
    <row r="15" spans="1:5" ht="13.5">
      <c r="A15" s="6"/>
      <c r="B15" s="4"/>
      <c r="C15" s="4"/>
      <c r="D15" s="4"/>
      <c r="E15" s="4"/>
    </row>
    <row r="16" spans="1:2" ht="13.5">
      <c r="A16" s="5"/>
      <c r="B16" s="4"/>
    </row>
    <row r="17" spans="1:2" ht="13.5">
      <c r="A17" s="5"/>
      <c r="B17" s="4"/>
    </row>
    <row r="18" spans="1:2" ht="13.5">
      <c r="A18" s="5"/>
      <c r="B18" s="4"/>
    </row>
    <row r="19" spans="1:2" ht="13.5">
      <c r="A19" s="5"/>
      <c r="B19" s="4"/>
    </row>
    <row r="20" spans="1:2" ht="13.5">
      <c r="A20" s="5"/>
      <c r="B20" s="4"/>
    </row>
    <row r="21" spans="1:2" ht="13.5">
      <c r="A21" s="5"/>
      <c r="B21" s="4"/>
    </row>
    <row r="22" spans="1:2" ht="13.5">
      <c r="A22" s="5"/>
      <c r="B22" s="4"/>
    </row>
    <row r="23" spans="1:2" ht="13.5">
      <c r="A23" s="7"/>
      <c r="B23" s="4"/>
    </row>
    <row r="24" spans="1:6" ht="13.5">
      <c r="A24" s="5"/>
      <c r="B24" s="4"/>
      <c r="F24" s="3"/>
    </row>
    <row r="25" spans="1:2" ht="13.5">
      <c r="A25" s="5"/>
      <c r="B25" s="4"/>
    </row>
    <row r="26" spans="1:2" ht="13.5">
      <c r="A26" s="7"/>
      <c r="B26" s="4"/>
    </row>
    <row r="27" spans="1:2" ht="13.5">
      <c r="A27" s="6"/>
      <c r="B27" s="4"/>
    </row>
    <row r="28" spans="1:2" ht="13.5">
      <c r="A28" s="5"/>
      <c r="B28" s="4"/>
    </row>
    <row r="29" spans="1:2" ht="13.5">
      <c r="A29" s="5"/>
      <c r="B29" s="4"/>
    </row>
    <row r="30" spans="1:2" ht="13.5">
      <c r="A30" s="5"/>
      <c r="B30" s="4"/>
    </row>
    <row r="31" spans="1:2" ht="13.5">
      <c r="A31" s="5"/>
      <c r="B31" s="4"/>
    </row>
    <row r="32" spans="1:2" ht="13.5">
      <c r="A32" s="5"/>
      <c r="B32" s="4"/>
    </row>
    <row r="33" spans="1:2" ht="13.5">
      <c r="A33" s="5"/>
      <c r="B33" s="4"/>
    </row>
    <row r="34" spans="1:2" ht="13.5">
      <c r="A34" s="5"/>
      <c r="B34" s="4"/>
    </row>
    <row r="35" spans="1:2" ht="13.5">
      <c r="A35" s="7"/>
      <c r="B35" s="4"/>
    </row>
    <row r="36" spans="1:16" ht="13.5">
      <c r="A36" s="15" t="s">
        <v>0</v>
      </c>
      <c r="B36" s="42" t="s">
        <v>25</v>
      </c>
      <c r="C36" s="42" t="s">
        <v>20</v>
      </c>
      <c r="D36" s="42" t="s">
        <v>26</v>
      </c>
      <c r="E36" s="42" t="s">
        <v>27</v>
      </c>
      <c r="F36" s="43" t="s">
        <v>21</v>
      </c>
      <c r="G36" s="43" t="s">
        <v>22</v>
      </c>
      <c r="H36" s="43" t="s">
        <v>23</v>
      </c>
      <c r="I36" s="43" t="s">
        <v>24</v>
      </c>
      <c r="J36" s="43" t="s">
        <v>28</v>
      </c>
      <c r="K36" s="43" t="s">
        <v>29</v>
      </c>
      <c r="L36" s="43" t="s">
        <v>30</v>
      </c>
      <c r="N36" s="1" t="s">
        <v>16</v>
      </c>
      <c r="O36" s="1" t="s">
        <v>17</v>
      </c>
      <c r="P36" s="1"/>
    </row>
    <row r="37" spans="1:16" ht="13.5">
      <c r="A37" s="10" t="s">
        <v>12</v>
      </c>
      <c r="B37" s="11">
        <v>3972</v>
      </c>
      <c r="C37" s="11">
        <v>4906</v>
      </c>
      <c r="D37" s="11">
        <v>5136</v>
      </c>
      <c r="E37" s="32">
        <v>5734</v>
      </c>
      <c r="F37" s="32">
        <v>5638</v>
      </c>
      <c r="G37" s="32">
        <v>5877</v>
      </c>
      <c r="H37" s="32">
        <v>6112</v>
      </c>
      <c r="I37" s="32">
        <v>6042</v>
      </c>
      <c r="J37" s="32">
        <v>6745</v>
      </c>
      <c r="K37" s="32">
        <v>2902</v>
      </c>
      <c r="L37" s="32">
        <v>4589</v>
      </c>
      <c r="N37" s="22">
        <f aca="true" t="shared" si="3" ref="N37:N46">L37-K37</f>
        <v>1687</v>
      </c>
      <c r="O37" s="22">
        <f>L37-K37</f>
        <v>1687</v>
      </c>
      <c r="P37" s="23"/>
    </row>
    <row r="38" spans="1:16" ht="13.5">
      <c r="A38" s="12" t="s">
        <v>11</v>
      </c>
      <c r="B38" s="13">
        <v>4190</v>
      </c>
      <c r="C38" s="13">
        <v>4675</v>
      </c>
      <c r="D38" s="13">
        <v>5143</v>
      </c>
      <c r="E38" s="33">
        <v>5616</v>
      </c>
      <c r="F38" s="33">
        <v>5744</v>
      </c>
      <c r="G38" s="33">
        <v>6072</v>
      </c>
      <c r="H38" s="33">
        <v>6340</v>
      </c>
      <c r="I38" s="33">
        <v>6315</v>
      </c>
      <c r="J38" s="33">
        <v>6403</v>
      </c>
      <c r="K38" s="33">
        <v>2815</v>
      </c>
      <c r="L38" s="32">
        <v>4000</v>
      </c>
      <c r="N38" s="50">
        <f t="shared" si="3"/>
        <v>1185</v>
      </c>
      <c r="O38" s="50">
        <f>SUM($L$37:L38)-SUM($K$37:K38)</f>
        <v>2872</v>
      </c>
      <c r="P38" s="23"/>
    </row>
    <row r="39" spans="1:16" ht="13.5">
      <c r="A39" s="10" t="s">
        <v>2</v>
      </c>
      <c r="B39" s="11">
        <v>4829</v>
      </c>
      <c r="C39" s="11">
        <v>4969</v>
      </c>
      <c r="D39" s="11">
        <v>5260</v>
      </c>
      <c r="E39" s="32">
        <v>6119</v>
      </c>
      <c r="F39" s="32">
        <v>5799</v>
      </c>
      <c r="G39" s="32">
        <v>6344</v>
      </c>
      <c r="H39" s="32">
        <v>6325</v>
      </c>
      <c r="I39" s="32">
        <v>6445</v>
      </c>
      <c r="J39" s="32">
        <v>6796</v>
      </c>
      <c r="K39" s="32">
        <v>4407</v>
      </c>
      <c r="L39" s="32">
        <v>4811</v>
      </c>
      <c r="N39" s="51">
        <f t="shared" si="3"/>
        <v>404</v>
      </c>
      <c r="O39" s="51">
        <f>SUM($L$37:L39)-SUM($K$37:K39)</f>
        <v>3276</v>
      </c>
      <c r="P39" s="23"/>
    </row>
    <row r="40" spans="1:16" ht="13.5">
      <c r="A40" s="14" t="s">
        <v>3</v>
      </c>
      <c r="B40" s="13">
        <v>4859</v>
      </c>
      <c r="C40" s="13">
        <v>5344</v>
      </c>
      <c r="D40" s="13">
        <v>5432</v>
      </c>
      <c r="E40" s="33">
        <v>6201</v>
      </c>
      <c r="F40" s="33">
        <v>6494</v>
      </c>
      <c r="G40" s="33">
        <v>6646</v>
      </c>
      <c r="H40" s="33">
        <v>6436</v>
      </c>
      <c r="I40" s="33">
        <v>6845</v>
      </c>
      <c r="J40" s="33">
        <v>7159</v>
      </c>
      <c r="K40" s="33">
        <v>5306</v>
      </c>
      <c r="L40" s="32">
        <v>5140</v>
      </c>
      <c r="N40" s="52">
        <f t="shared" si="3"/>
        <v>-166</v>
      </c>
      <c r="O40" s="52">
        <f>SUM($L$37:L40)-SUM($K$37:K40)</f>
        <v>3110</v>
      </c>
      <c r="P40" s="23"/>
    </row>
    <row r="41" spans="1:16" ht="13.5">
      <c r="A41" s="10" t="s">
        <v>4</v>
      </c>
      <c r="B41" s="11">
        <v>5046</v>
      </c>
      <c r="C41" s="11">
        <v>5605</v>
      </c>
      <c r="D41" s="11">
        <v>5734</v>
      </c>
      <c r="E41" s="32">
        <v>6162</v>
      </c>
      <c r="F41" s="32">
        <v>5995</v>
      </c>
      <c r="G41" s="32">
        <v>6519</v>
      </c>
      <c r="H41" s="32">
        <v>6702</v>
      </c>
      <c r="I41" s="32">
        <v>7000</v>
      </c>
      <c r="J41" s="32">
        <v>7249</v>
      </c>
      <c r="K41" s="32">
        <v>4735</v>
      </c>
      <c r="L41" s="32">
        <v>5107</v>
      </c>
      <c r="N41" s="51">
        <f t="shared" si="3"/>
        <v>372</v>
      </c>
      <c r="O41" s="51">
        <f>SUM($L$37:L41)-SUM($K$37:K41)</f>
        <v>3482</v>
      </c>
      <c r="P41" s="23"/>
    </row>
    <row r="42" spans="1:16" ht="13.5">
      <c r="A42" s="14" t="s">
        <v>5</v>
      </c>
      <c r="B42" s="13">
        <v>4911</v>
      </c>
      <c r="C42" s="13">
        <v>5562</v>
      </c>
      <c r="D42" s="13">
        <v>5372</v>
      </c>
      <c r="E42" s="33">
        <v>5780</v>
      </c>
      <c r="F42" s="33">
        <v>6466</v>
      </c>
      <c r="G42" s="33">
        <v>6811</v>
      </c>
      <c r="H42" s="33">
        <v>6221</v>
      </c>
      <c r="I42" s="33">
        <v>7223</v>
      </c>
      <c r="J42" s="33">
        <v>7303</v>
      </c>
      <c r="K42" s="33">
        <v>5251</v>
      </c>
      <c r="L42" s="32">
        <v>0</v>
      </c>
      <c r="N42" s="52">
        <f t="shared" si="3"/>
        <v>-5251</v>
      </c>
      <c r="O42" s="52">
        <f>SUM($L$37:L42)-SUM($K$37:K42)</f>
        <v>-1769</v>
      </c>
      <c r="P42" s="23"/>
    </row>
    <row r="43" spans="1:16" ht="13.5">
      <c r="A43" s="10" t="s">
        <v>6</v>
      </c>
      <c r="B43" s="11">
        <v>4416</v>
      </c>
      <c r="C43" s="11">
        <v>5328</v>
      </c>
      <c r="D43" s="11">
        <v>5886</v>
      </c>
      <c r="E43" s="32">
        <v>5828</v>
      </c>
      <c r="F43" s="32">
        <v>5816</v>
      </c>
      <c r="G43" s="32">
        <v>6294</v>
      </c>
      <c r="H43" s="32">
        <v>6784</v>
      </c>
      <c r="I43" s="32">
        <v>6928</v>
      </c>
      <c r="J43" s="32">
        <v>6978</v>
      </c>
      <c r="K43" s="33">
        <v>5217</v>
      </c>
      <c r="L43" s="32">
        <v>0</v>
      </c>
      <c r="N43" s="51">
        <f t="shared" si="3"/>
        <v>-5217</v>
      </c>
      <c r="O43" s="51">
        <f>SUM($L$37:L43)-SUM($K$37:K43)</f>
        <v>-6986</v>
      </c>
      <c r="P43" s="23"/>
    </row>
    <row r="44" spans="1:16" ht="13.5">
      <c r="A44" s="14" t="s">
        <v>7</v>
      </c>
      <c r="B44" s="13">
        <v>4397</v>
      </c>
      <c r="C44" s="13">
        <v>4793</v>
      </c>
      <c r="D44" s="13">
        <v>5094</v>
      </c>
      <c r="E44" s="33">
        <v>5390</v>
      </c>
      <c r="F44" s="33">
        <v>5679</v>
      </c>
      <c r="G44" s="33">
        <v>6075</v>
      </c>
      <c r="H44" s="33">
        <v>5929</v>
      </c>
      <c r="I44" s="33">
        <v>6695</v>
      </c>
      <c r="J44" s="33">
        <v>6501</v>
      </c>
      <c r="K44" s="33">
        <v>4586</v>
      </c>
      <c r="L44" s="32">
        <v>0</v>
      </c>
      <c r="N44" s="53">
        <f t="shared" si="3"/>
        <v>-4586</v>
      </c>
      <c r="O44" s="53">
        <f>SUM($L$37:L44)-SUM($K$37:K44)</f>
        <v>-11572</v>
      </c>
      <c r="P44" s="23"/>
    </row>
    <row r="45" spans="1:16" ht="13.5">
      <c r="A45" s="10" t="s">
        <v>8</v>
      </c>
      <c r="B45" s="11">
        <v>4593</v>
      </c>
      <c r="C45" s="11">
        <v>4716</v>
      </c>
      <c r="D45" s="11">
        <v>5005</v>
      </c>
      <c r="E45" s="32">
        <v>5372</v>
      </c>
      <c r="F45" s="32">
        <v>5840</v>
      </c>
      <c r="G45" s="32">
        <v>5645</v>
      </c>
      <c r="H45" s="32">
        <v>5866</v>
      </c>
      <c r="I45" s="32">
        <v>6333</v>
      </c>
      <c r="J45" s="32">
        <v>6419</v>
      </c>
      <c r="K45" s="32">
        <v>4445</v>
      </c>
      <c r="L45" s="32">
        <v>0</v>
      </c>
      <c r="N45" s="51">
        <f t="shared" si="3"/>
        <v>-4445</v>
      </c>
      <c r="O45" s="51">
        <f>SUM($L$37:L45)-SUM($K$37:K45)</f>
        <v>-16017</v>
      </c>
      <c r="P45" s="23"/>
    </row>
    <row r="46" spans="1:16" ht="13.5">
      <c r="A46" s="14" t="s">
        <v>14</v>
      </c>
      <c r="B46" s="13">
        <v>4442</v>
      </c>
      <c r="C46" s="13">
        <v>4924</v>
      </c>
      <c r="D46" s="13">
        <v>4769</v>
      </c>
      <c r="E46" s="33">
        <v>5085</v>
      </c>
      <c r="F46" s="33">
        <v>5446</v>
      </c>
      <c r="G46" s="33">
        <v>5353</v>
      </c>
      <c r="H46" s="33">
        <v>6093</v>
      </c>
      <c r="I46" s="33">
        <v>6126</v>
      </c>
      <c r="J46" s="33">
        <v>6048</v>
      </c>
      <c r="K46" s="33">
        <v>3892</v>
      </c>
      <c r="L46" s="32">
        <v>0</v>
      </c>
      <c r="N46" s="52">
        <f t="shared" si="3"/>
        <v>-3892</v>
      </c>
      <c r="O46" s="52">
        <f>SUM($L$37:L46)-SUM($K$37:K46)</f>
        <v>-19909</v>
      </c>
      <c r="P46" s="23"/>
    </row>
    <row r="47" spans="1:16" ht="13.5">
      <c r="A47" s="10" t="s">
        <v>9</v>
      </c>
      <c r="B47" s="11">
        <v>4453</v>
      </c>
      <c r="C47" s="11">
        <v>4426</v>
      </c>
      <c r="D47" s="11">
        <v>5029</v>
      </c>
      <c r="E47" s="32">
        <v>4932</v>
      </c>
      <c r="F47" s="32">
        <v>5322</v>
      </c>
      <c r="G47" s="32">
        <v>5372</v>
      </c>
      <c r="H47" s="32">
        <v>5277</v>
      </c>
      <c r="I47" s="32">
        <v>5895</v>
      </c>
      <c r="J47" s="32">
        <v>5703</v>
      </c>
      <c r="K47" s="32">
        <v>4022</v>
      </c>
      <c r="L47" s="32">
        <v>0</v>
      </c>
      <c r="N47" s="51">
        <f>L47-K47</f>
        <v>-4022</v>
      </c>
      <c r="O47" s="51">
        <f>SUM($L$37:L47)-SUM($K$37:K47)</f>
        <v>-23931</v>
      </c>
      <c r="P47" s="23"/>
    </row>
    <row r="48" spans="1:16" ht="14.25" thickBot="1">
      <c r="A48" s="16" t="s">
        <v>10</v>
      </c>
      <c r="B48" s="17">
        <v>5145</v>
      </c>
      <c r="C48" s="17">
        <v>5356</v>
      </c>
      <c r="D48" s="17">
        <v>5716</v>
      </c>
      <c r="E48" s="41">
        <v>5531</v>
      </c>
      <c r="F48" s="41">
        <v>6064</v>
      </c>
      <c r="G48" s="41">
        <v>6261</v>
      </c>
      <c r="H48" s="41">
        <v>6338</v>
      </c>
      <c r="I48" s="41">
        <v>6885</v>
      </c>
      <c r="J48" s="41">
        <v>4719</v>
      </c>
      <c r="K48" s="33">
        <v>5013</v>
      </c>
      <c r="L48" s="32">
        <v>0</v>
      </c>
      <c r="M48" s="42"/>
      <c r="N48" s="52">
        <f>L48-K48</f>
        <v>-5013</v>
      </c>
      <c r="O48" s="52">
        <f>SUM($L$37:L48)-SUM($K$37:K48)</f>
        <v>-28944</v>
      </c>
      <c r="P48" s="40"/>
    </row>
    <row r="49" spans="1:12" ht="14.25" thickBot="1">
      <c r="A49" s="21" t="s">
        <v>13</v>
      </c>
      <c r="B49" s="19">
        <f aca="true" t="shared" si="4" ref="B49:L49">SUM(B37:B48)</f>
        <v>55253</v>
      </c>
      <c r="C49" s="19">
        <f t="shared" si="4"/>
        <v>60604</v>
      </c>
      <c r="D49" s="19">
        <f t="shared" si="4"/>
        <v>63576</v>
      </c>
      <c r="E49" s="19">
        <f t="shared" si="4"/>
        <v>67750</v>
      </c>
      <c r="F49" s="29">
        <f t="shared" si="4"/>
        <v>70303</v>
      </c>
      <c r="G49" s="29">
        <f t="shared" si="4"/>
        <v>73269</v>
      </c>
      <c r="H49" s="20">
        <f t="shared" si="4"/>
        <v>74423</v>
      </c>
      <c r="I49" s="20">
        <f t="shared" si="4"/>
        <v>78732</v>
      </c>
      <c r="J49" s="20">
        <f t="shared" si="4"/>
        <v>78023</v>
      </c>
      <c r="K49" s="20">
        <f t="shared" si="4"/>
        <v>52591</v>
      </c>
      <c r="L49" s="20">
        <f t="shared" si="4"/>
        <v>23647</v>
      </c>
    </row>
    <row r="71" spans="1:16" ht="13.5">
      <c r="A71" s="8" t="s">
        <v>1</v>
      </c>
      <c r="B71" s="42" t="s">
        <v>25</v>
      </c>
      <c r="C71" s="42" t="s">
        <v>20</v>
      </c>
      <c r="D71" s="42" t="s">
        <v>26</v>
      </c>
      <c r="E71" s="42" t="s">
        <v>27</v>
      </c>
      <c r="F71" s="43" t="s">
        <v>21</v>
      </c>
      <c r="G71" s="43" t="s">
        <v>22</v>
      </c>
      <c r="H71" s="43" t="s">
        <v>23</v>
      </c>
      <c r="I71" s="43" t="s">
        <v>32</v>
      </c>
      <c r="J71" s="43" t="s">
        <v>28</v>
      </c>
      <c r="K71" s="43" t="s">
        <v>29</v>
      </c>
      <c r="L71" s="43" t="s">
        <v>30</v>
      </c>
      <c r="N71" s="1" t="s">
        <v>16</v>
      </c>
      <c r="O71" s="1" t="s">
        <v>17</v>
      </c>
      <c r="P71" s="1"/>
    </row>
    <row r="72" spans="1:16" ht="13.5">
      <c r="A72" s="10" t="s">
        <v>12</v>
      </c>
      <c r="B72" s="11">
        <v>3323</v>
      </c>
      <c r="C72" s="11">
        <v>4916</v>
      </c>
      <c r="D72" s="11">
        <v>4543</v>
      </c>
      <c r="E72" s="32">
        <v>5255</v>
      </c>
      <c r="F72" s="32">
        <v>4907</v>
      </c>
      <c r="G72" s="32">
        <v>5286</v>
      </c>
      <c r="H72" s="32">
        <v>5380</v>
      </c>
      <c r="I72" s="32">
        <v>5443</v>
      </c>
      <c r="J72" s="32">
        <v>5540</v>
      </c>
      <c r="K72" s="32">
        <v>1803</v>
      </c>
      <c r="L72" s="32">
        <v>3608</v>
      </c>
      <c r="N72" s="22">
        <f aca="true" t="shared" si="5" ref="N72:N82">L72-K72</f>
        <v>1805</v>
      </c>
      <c r="O72" s="22">
        <f>L72-K72</f>
        <v>1805</v>
      </c>
      <c r="P72" s="23"/>
    </row>
    <row r="73" spans="1:16" ht="13.5">
      <c r="A73" s="12" t="s">
        <v>11</v>
      </c>
      <c r="B73" s="13">
        <v>3344</v>
      </c>
      <c r="C73" s="13">
        <v>3850</v>
      </c>
      <c r="D73" s="13">
        <v>3800</v>
      </c>
      <c r="E73" s="33">
        <v>4008</v>
      </c>
      <c r="F73" s="33">
        <v>4190</v>
      </c>
      <c r="G73" s="33">
        <v>4213</v>
      </c>
      <c r="H73" s="33">
        <v>4399</v>
      </c>
      <c r="I73" s="33">
        <v>4524</v>
      </c>
      <c r="J73" s="33">
        <v>4451</v>
      </c>
      <c r="K73" s="33">
        <v>1969</v>
      </c>
      <c r="L73" s="32">
        <v>2948</v>
      </c>
      <c r="N73" s="50">
        <f t="shared" si="5"/>
        <v>979</v>
      </c>
      <c r="O73" s="50">
        <f>SUM($L$72:L73)-SUM($K$72:K73)</f>
        <v>2784</v>
      </c>
      <c r="P73" s="23"/>
    </row>
    <row r="74" spans="1:16" ht="13.5">
      <c r="A74" s="10" t="s">
        <v>2</v>
      </c>
      <c r="B74" s="11">
        <v>3494</v>
      </c>
      <c r="C74" s="11">
        <v>3987</v>
      </c>
      <c r="D74" s="11">
        <v>4044</v>
      </c>
      <c r="E74" s="32">
        <v>4108</v>
      </c>
      <c r="F74" s="32">
        <v>4271</v>
      </c>
      <c r="G74" s="32">
        <v>4301</v>
      </c>
      <c r="H74" s="32">
        <v>4307</v>
      </c>
      <c r="I74" s="32">
        <v>4822</v>
      </c>
      <c r="J74" s="32">
        <v>4686</v>
      </c>
      <c r="K74" s="32">
        <v>3295</v>
      </c>
      <c r="L74" s="32">
        <v>3275</v>
      </c>
      <c r="N74" s="51">
        <f t="shared" si="5"/>
        <v>-20</v>
      </c>
      <c r="O74" s="51">
        <f>SUM($L$72:L74)-SUM($K$72:K74)</f>
        <v>2764</v>
      </c>
      <c r="P74" s="23"/>
    </row>
    <row r="75" spans="1:16" ht="13.5">
      <c r="A75" s="14" t="s">
        <v>3</v>
      </c>
      <c r="B75" s="13">
        <v>3844</v>
      </c>
      <c r="C75" s="13">
        <v>4419</v>
      </c>
      <c r="D75" s="13">
        <v>4268</v>
      </c>
      <c r="E75" s="33">
        <v>3887</v>
      </c>
      <c r="F75" s="33">
        <v>4764</v>
      </c>
      <c r="G75" s="33">
        <v>4558</v>
      </c>
      <c r="H75" s="33">
        <v>4773</v>
      </c>
      <c r="I75" s="33">
        <v>5043</v>
      </c>
      <c r="J75" s="33">
        <v>4891</v>
      </c>
      <c r="K75" s="33">
        <v>3426</v>
      </c>
      <c r="L75" s="32">
        <v>3754</v>
      </c>
      <c r="N75" s="52">
        <f t="shared" si="5"/>
        <v>328</v>
      </c>
      <c r="O75" s="52">
        <f>SUM($L$72:L75)-SUM($K$72:K75)</f>
        <v>3092</v>
      </c>
      <c r="P75" s="23"/>
    </row>
    <row r="76" spans="1:16" ht="13.5">
      <c r="A76" s="10" t="s">
        <v>4</v>
      </c>
      <c r="B76" s="11">
        <v>4155</v>
      </c>
      <c r="C76" s="11">
        <v>4549</v>
      </c>
      <c r="D76" s="11">
        <v>4569</v>
      </c>
      <c r="E76" s="32">
        <v>4430</v>
      </c>
      <c r="F76" s="32">
        <v>4771</v>
      </c>
      <c r="G76" s="32">
        <v>4622</v>
      </c>
      <c r="H76" s="32">
        <v>4652</v>
      </c>
      <c r="I76" s="32">
        <v>5191</v>
      </c>
      <c r="J76" s="32">
        <v>5169</v>
      </c>
      <c r="K76" s="32">
        <v>3575</v>
      </c>
      <c r="L76" s="32">
        <v>3710</v>
      </c>
      <c r="N76" s="51">
        <f t="shared" si="5"/>
        <v>135</v>
      </c>
      <c r="O76" s="51">
        <f>SUM($L$72:L76)-SUM($K$72:K76)</f>
        <v>3227</v>
      </c>
      <c r="P76" s="23"/>
    </row>
    <row r="77" spans="1:16" ht="13.5">
      <c r="A77" s="14" t="s">
        <v>5</v>
      </c>
      <c r="B77" s="13">
        <v>3909</v>
      </c>
      <c r="C77" s="13">
        <v>4102</v>
      </c>
      <c r="D77" s="13">
        <v>4251</v>
      </c>
      <c r="E77" s="33">
        <v>3809</v>
      </c>
      <c r="F77" s="33">
        <v>4489</v>
      </c>
      <c r="G77" s="33">
        <v>4513</v>
      </c>
      <c r="H77" s="33">
        <v>4447</v>
      </c>
      <c r="I77" s="33">
        <v>4810</v>
      </c>
      <c r="J77" s="33">
        <v>4945</v>
      </c>
      <c r="K77" s="33">
        <v>3647</v>
      </c>
      <c r="L77" s="32">
        <v>0</v>
      </c>
      <c r="N77" s="52">
        <f t="shared" si="5"/>
        <v>-3647</v>
      </c>
      <c r="O77" s="52">
        <f>SUM($L$72:L77)-SUM($K$72:K77)</f>
        <v>-420</v>
      </c>
      <c r="P77" s="23"/>
    </row>
    <row r="78" spans="1:16" ht="13.5">
      <c r="A78" s="10" t="s">
        <v>6</v>
      </c>
      <c r="B78" s="11">
        <v>3785</v>
      </c>
      <c r="C78" s="11">
        <v>4163</v>
      </c>
      <c r="D78" s="11">
        <v>4146</v>
      </c>
      <c r="E78" s="32">
        <v>3948</v>
      </c>
      <c r="F78" s="32">
        <v>4251</v>
      </c>
      <c r="G78" s="49">
        <v>4450</v>
      </c>
      <c r="H78" s="49">
        <v>4402</v>
      </c>
      <c r="I78" s="49">
        <v>4930</v>
      </c>
      <c r="J78" s="49">
        <v>4614</v>
      </c>
      <c r="K78" s="33">
        <v>3737</v>
      </c>
      <c r="L78" s="32">
        <v>0</v>
      </c>
      <c r="N78" s="51">
        <f t="shared" si="5"/>
        <v>-3737</v>
      </c>
      <c r="O78" s="51">
        <f>SUM($L$72:L78)-SUM($K$72:K78)</f>
        <v>-4157</v>
      </c>
      <c r="P78" s="23"/>
    </row>
    <row r="79" spans="1:16" ht="13.5">
      <c r="A79" s="14" t="s">
        <v>7</v>
      </c>
      <c r="B79" s="13">
        <v>3487</v>
      </c>
      <c r="C79" s="13">
        <v>3569</v>
      </c>
      <c r="D79" s="13">
        <v>3883</v>
      </c>
      <c r="E79" s="33">
        <v>3765</v>
      </c>
      <c r="F79" s="33">
        <v>4061</v>
      </c>
      <c r="G79" s="33">
        <v>4182</v>
      </c>
      <c r="H79" s="33">
        <v>3909</v>
      </c>
      <c r="I79" s="33">
        <v>4380</v>
      </c>
      <c r="J79" s="33">
        <v>4489</v>
      </c>
      <c r="K79" s="33">
        <v>3287</v>
      </c>
      <c r="L79" s="32">
        <v>0</v>
      </c>
      <c r="N79" s="53">
        <f t="shared" si="5"/>
        <v>-3287</v>
      </c>
      <c r="O79" s="53">
        <f>SUM($L$72:L79)-SUM($K$72:K79)</f>
        <v>-7444</v>
      </c>
      <c r="P79" s="23"/>
    </row>
    <row r="80" spans="1:16" ht="13.5">
      <c r="A80" s="10" t="s">
        <v>8</v>
      </c>
      <c r="B80" s="11">
        <v>3344</v>
      </c>
      <c r="C80" s="11">
        <v>3431</v>
      </c>
      <c r="D80" s="11">
        <v>3775</v>
      </c>
      <c r="E80" s="32">
        <v>3762</v>
      </c>
      <c r="F80" s="32">
        <v>4040</v>
      </c>
      <c r="G80" s="32">
        <v>4011</v>
      </c>
      <c r="H80" s="32">
        <v>3800</v>
      </c>
      <c r="I80" s="32">
        <v>4545</v>
      </c>
      <c r="J80" s="32">
        <v>4346</v>
      </c>
      <c r="K80" s="32">
        <v>3096</v>
      </c>
      <c r="L80" s="32">
        <v>0</v>
      </c>
      <c r="N80" s="51">
        <f t="shared" si="5"/>
        <v>-3096</v>
      </c>
      <c r="O80" s="51">
        <f>SUM($L$72:L80)-SUM($K$72:K80)</f>
        <v>-10540</v>
      </c>
      <c r="P80" s="23"/>
    </row>
    <row r="81" spans="1:16" ht="13.5">
      <c r="A81" s="14" t="s">
        <v>14</v>
      </c>
      <c r="B81" s="13">
        <v>3265</v>
      </c>
      <c r="C81" s="13">
        <v>3409</v>
      </c>
      <c r="D81" s="13">
        <v>3451</v>
      </c>
      <c r="E81" s="33">
        <v>3552</v>
      </c>
      <c r="F81" s="33">
        <v>3708</v>
      </c>
      <c r="G81" s="33">
        <v>3743</v>
      </c>
      <c r="H81" s="33">
        <v>3745</v>
      </c>
      <c r="I81" s="33">
        <v>3928</v>
      </c>
      <c r="J81" s="33">
        <v>4072</v>
      </c>
      <c r="K81" s="33">
        <v>2548</v>
      </c>
      <c r="L81" s="32">
        <v>0</v>
      </c>
      <c r="N81" s="52">
        <f t="shared" si="5"/>
        <v>-2548</v>
      </c>
      <c r="O81" s="52">
        <f>SUM($L$72:L81)-SUM($K$72:K81)</f>
        <v>-13088</v>
      </c>
      <c r="P81" s="23"/>
    </row>
    <row r="82" spans="1:16" ht="13.5">
      <c r="A82" s="10" t="s">
        <v>9</v>
      </c>
      <c r="B82" s="11">
        <v>3231</v>
      </c>
      <c r="C82" s="11">
        <v>3277</v>
      </c>
      <c r="D82" s="11">
        <v>2440</v>
      </c>
      <c r="E82" s="32">
        <v>3429</v>
      </c>
      <c r="F82" s="32">
        <v>3790</v>
      </c>
      <c r="G82" s="32">
        <v>3729</v>
      </c>
      <c r="H82" s="32">
        <v>3536</v>
      </c>
      <c r="I82" s="32">
        <v>3917</v>
      </c>
      <c r="J82" s="32">
        <v>3795</v>
      </c>
      <c r="K82" s="32">
        <v>2694</v>
      </c>
      <c r="L82" s="32">
        <v>0</v>
      </c>
      <c r="N82" s="51">
        <f t="shared" si="5"/>
        <v>-2694</v>
      </c>
      <c r="O82" s="51">
        <f>SUM($L$72:L82)-SUM($K$72:K82)</f>
        <v>-15782</v>
      </c>
      <c r="P82" s="23"/>
    </row>
    <row r="83" spans="1:16" ht="14.25" thickBot="1">
      <c r="A83" s="16" t="s">
        <v>10</v>
      </c>
      <c r="B83" s="17">
        <v>3801</v>
      </c>
      <c r="C83" s="17">
        <v>3833</v>
      </c>
      <c r="D83" s="17">
        <v>4035</v>
      </c>
      <c r="E83" s="34">
        <v>3960</v>
      </c>
      <c r="F83" s="34">
        <v>4321</v>
      </c>
      <c r="G83" s="34">
        <v>4164</v>
      </c>
      <c r="H83" s="34">
        <v>4248</v>
      </c>
      <c r="I83" s="34">
        <v>4524</v>
      </c>
      <c r="J83" s="34">
        <v>2921</v>
      </c>
      <c r="K83" s="33">
        <v>3456</v>
      </c>
      <c r="L83" s="32">
        <v>0</v>
      </c>
      <c r="N83" s="52">
        <f>L83-K83</f>
        <v>-3456</v>
      </c>
      <c r="O83" s="52">
        <f>SUM($L$72:L83)-SUM($K$72:K83)</f>
        <v>-19238</v>
      </c>
      <c r="P83" s="40"/>
    </row>
    <row r="84" spans="1:12" ht="14.25" thickBot="1">
      <c r="A84" s="21" t="s">
        <v>13</v>
      </c>
      <c r="B84" s="19">
        <f aca="true" t="shared" si="6" ref="B84:L84">SUM(B72:B83)</f>
        <v>42982</v>
      </c>
      <c r="C84" s="19">
        <f t="shared" si="6"/>
        <v>47505</v>
      </c>
      <c r="D84" s="19">
        <f t="shared" si="6"/>
        <v>47205</v>
      </c>
      <c r="E84" s="19">
        <f t="shared" si="6"/>
        <v>47913</v>
      </c>
      <c r="F84" s="29">
        <f t="shared" si="6"/>
        <v>51563</v>
      </c>
      <c r="G84" s="29">
        <f t="shared" si="6"/>
        <v>51772</v>
      </c>
      <c r="H84" s="20">
        <f t="shared" si="6"/>
        <v>51598</v>
      </c>
      <c r="I84" s="20">
        <f t="shared" si="6"/>
        <v>56057</v>
      </c>
      <c r="J84" s="20">
        <f t="shared" si="6"/>
        <v>53919</v>
      </c>
      <c r="K84" s="20">
        <f t="shared" si="6"/>
        <v>36533</v>
      </c>
      <c r="L84" s="20">
        <f t="shared" si="6"/>
        <v>17295</v>
      </c>
    </row>
    <row r="106" spans="1:16" ht="13.5">
      <c r="A106" s="15" t="s">
        <v>19</v>
      </c>
      <c r="B106" s="42" t="s">
        <v>25</v>
      </c>
      <c r="C106" s="42" t="s">
        <v>20</v>
      </c>
      <c r="D106" s="42" t="s">
        <v>26</v>
      </c>
      <c r="E106" s="42" t="s">
        <v>27</v>
      </c>
      <c r="F106" s="43" t="s">
        <v>21</v>
      </c>
      <c r="G106" s="43" t="s">
        <v>22</v>
      </c>
      <c r="H106" s="43" t="s">
        <v>23</v>
      </c>
      <c r="I106" s="43" t="s">
        <v>24</v>
      </c>
      <c r="J106" s="43" t="s">
        <v>28</v>
      </c>
      <c r="K106" s="43" t="s">
        <v>29</v>
      </c>
      <c r="L106" s="43" t="s">
        <v>30</v>
      </c>
      <c r="N106" s="1" t="s">
        <v>16</v>
      </c>
      <c r="O106" s="1" t="s">
        <v>17</v>
      </c>
      <c r="P106" s="1"/>
    </row>
    <row r="107" spans="1:16" ht="13.5">
      <c r="A107" s="10" t="s">
        <v>12</v>
      </c>
      <c r="B107" s="11">
        <v>2454</v>
      </c>
      <c r="C107" s="11">
        <v>3194</v>
      </c>
      <c r="D107" s="11">
        <v>2906</v>
      </c>
      <c r="E107" s="32">
        <v>3095</v>
      </c>
      <c r="F107" s="32">
        <v>3520</v>
      </c>
      <c r="G107" s="32">
        <v>3594</v>
      </c>
      <c r="H107" s="32">
        <v>3865</v>
      </c>
      <c r="I107" s="32">
        <v>4167</v>
      </c>
      <c r="J107" s="32">
        <v>4612</v>
      </c>
      <c r="K107" s="32">
        <v>1902</v>
      </c>
      <c r="L107" s="32">
        <v>3515</v>
      </c>
      <c r="N107" s="22">
        <f aca="true" t="shared" si="7" ref="N107:N117">L107-K107</f>
        <v>1613</v>
      </c>
      <c r="O107" s="22">
        <f>L107-K107</f>
        <v>1613</v>
      </c>
      <c r="P107" s="23"/>
    </row>
    <row r="108" spans="1:16" ht="13.5">
      <c r="A108" s="12" t="s">
        <v>11</v>
      </c>
      <c r="B108" s="13">
        <v>2511</v>
      </c>
      <c r="C108" s="13">
        <v>2675</v>
      </c>
      <c r="D108" s="13">
        <v>2566</v>
      </c>
      <c r="E108" s="33">
        <v>2595</v>
      </c>
      <c r="F108" s="33">
        <v>3133</v>
      </c>
      <c r="G108" s="33">
        <v>3277</v>
      </c>
      <c r="H108" s="33">
        <v>3503</v>
      </c>
      <c r="I108" s="33">
        <v>3887</v>
      </c>
      <c r="J108" s="33">
        <v>4145</v>
      </c>
      <c r="K108" s="33">
        <v>2000</v>
      </c>
      <c r="L108" s="32">
        <v>2802</v>
      </c>
      <c r="N108" s="50">
        <f t="shared" si="7"/>
        <v>802</v>
      </c>
      <c r="O108" s="50">
        <f>SUM($L$107:L108)-SUM($K$107:K108)</f>
        <v>2415</v>
      </c>
      <c r="P108" s="23"/>
    </row>
    <row r="109" spans="1:16" ht="13.5">
      <c r="A109" s="10" t="s">
        <v>2</v>
      </c>
      <c r="B109" s="11">
        <v>2634</v>
      </c>
      <c r="C109" s="11">
        <v>2751</v>
      </c>
      <c r="D109" s="11">
        <v>2653</v>
      </c>
      <c r="E109" s="32">
        <v>2893</v>
      </c>
      <c r="F109" s="32">
        <v>3491</v>
      </c>
      <c r="G109" s="32">
        <v>3319</v>
      </c>
      <c r="H109" s="32">
        <v>3737</v>
      </c>
      <c r="I109" s="32">
        <v>4326</v>
      </c>
      <c r="J109" s="32">
        <v>4277</v>
      </c>
      <c r="K109" s="32">
        <v>3143</v>
      </c>
      <c r="L109" s="32">
        <v>3213</v>
      </c>
      <c r="N109" s="51">
        <f t="shared" si="7"/>
        <v>70</v>
      </c>
      <c r="O109" s="51">
        <f>SUM($L$107:L109)-SUM($K$107:K109)</f>
        <v>2485</v>
      </c>
      <c r="P109" s="23"/>
    </row>
    <row r="110" spans="1:16" ht="13.5">
      <c r="A110" s="14" t="s">
        <v>3</v>
      </c>
      <c r="B110" s="13">
        <v>3006</v>
      </c>
      <c r="C110" s="13">
        <v>2638</v>
      </c>
      <c r="D110" s="13">
        <v>2679</v>
      </c>
      <c r="E110" s="33">
        <v>3160</v>
      </c>
      <c r="F110" s="33">
        <v>3793</v>
      </c>
      <c r="G110" s="33">
        <v>3802</v>
      </c>
      <c r="H110" s="33">
        <v>3960</v>
      </c>
      <c r="I110" s="33">
        <v>4458</v>
      </c>
      <c r="J110" s="33">
        <v>4708</v>
      </c>
      <c r="K110" s="33">
        <v>3496</v>
      </c>
      <c r="L110" s="32">
        <v>3673</v>
      </c>
      <c r="N110" s="52">
        <f t="shared" si="7"/>
        <v>177</v>
      </c>
      <c r="O110" s="52">
        <f>SUM($L$107:L110)-SUM($K$107:K110)</f>
        <v>2662</v>
      </c>
      <c r="P110" s="23"/>
    </row>
    <row r="111" spans="1:16" ht="13.5">
      <c r="A111" s="10" t="s">
        <v>4</v>
      </c>
      <c r="B111" s="11">
        <v>3096</v>
      </c>
      <c r="C111" s="11">
        <v>2898</v>
      </c>
      <c r="D111" s="11">
        <v>2817</v>
      </c>
      <c r="E111" s="32">
        <v>3496</v>
      </c>
      <c r="F111" s="32">
        <v>3622</v>
      </c>
      <c r="G111" s="32">
        <v>3413</v>
      </c>
      <c r="H111" s="32">
        <v>3969</v>
      </c>
      <c r="I111" s="32">
        <v>4660</v>
      </c>
      <c r="J111" s="32">
        <v>4852</v>
      </c>
      <c r="K111" s="32">
        <v>3472</v>
      </c>
      <c r="L111" s="32">
        <v>3687</v>
      </c>
      <c r="N111" s="51">
        <f>L111-K111</f>
        <v>215</v>
      </c>
      <c r="O111" s="51">
        <f>SUM($L$107:L111)-SUM($K$107:K111)</f>
        <v>2877</v>
      </c>
      <c r="P111" s="23"/>
    </row>
    <row r="112" spans="1:16" ht="13.5">
      <c r="A112" s="14" t="s">
        <v>5</v>
      </c>
      <c r="B112" s="13">
        <v>2981</v>
      </c>
      <c r="C112" s="13">
        <v>2833</v>
      </c>
      <c r="D112" s="13">
        <v>2661</v>
      </c>
      <c r="E112" s="33">
        <v>3306</v>
      </c>
      <c r="F112" s="33">
        <v>3719</v>
      </c>
      <c r="G112" s="33">
        <v>3713</v>
      </c>
      <c r="H112" s="33">
        <v>3919</v>
      </c>
      <c r="I112" s="33">
        <v>4698</v>
      </c>
      <c r="J112" s="33">
        <v>4824</v>
      </c>
      <c r="K112" s="33">
        <v>3711</v>
      </c>
      <c r="L112" s="32">
        <v>0</v>
      </c>
      <c r="N112" s="52">
        <f t="shared" si="7"/>
        <v>-3711</v>
      </c>
      <c r="O112" s="52">
        <f>SUM($L$107:L112)-SUM($K$107:K112)</f>
        <v>-834</v>
      </c>
      <c r="P112" s="23"/>
    </row>
    <row r="113" spans="1:16" ht="13.5">
      <c r="A113" s="10" t="s">
        <v>6</v>
      </c>
      <c r="B113" s="11">
        <v>2952</v>
      </c>
      <c r="C113" s="11">
        <v>2754</v>
      </c>
      <c r="D113" s="11">
        <v>2891</v>
      </c>
      <c r="E113" s="32">
        <v>3124</v>
      </c>
      <c r="F113" s="32">
        <v>3445</v>
      </c>
      <c r="G113" s="32">
        <v>3579</v>
      </c>
      <c r="H113" s="32">
        <v>3947</v>
      </c>
      <c r="I113" s="32">
        <v>4402</v>
      </c>
      <c r="J113" s="32">
        <v>4721</v>
      </c>
      <c r="K113" s="32">
        <v>3887</v>
      </c>
      <c r="L113" s="32">
        <v>0</v>
      </c>
      <c r="N113" s="51">
        <f t="shared" si="7"/>
        <v>-3887</v>
      </c>
      <c r="O113" s="51">
        <f>SUM($L$107:L113)-SUM($K$107:K113)</f>
        <v>-4721</v>
      </c>
      <c r="P113" s="23"/>
    </row>
    <row r="114" spans="1:16" ht="13.5">
      <c r="A114" s="14" t="s">
        <v>7</v>
      </c>
      <c r="B114" s="13">
        <v>2582</v>
      </c>
      <c r="C114" s="13">
        <v>2468</v>
      </c>
      <c r="D114" s="13">
        <v>2491</v>
      </c>
      <c r="E114" s="33">
        <v>3136</v>
      </c>
      <c r="F114" s="33">
        <v>3167</v>
      </c>
      <c r="G114" s="33">
        <v>3329</v>
      </c>
      <c r="H114" s="33">
        <v>3629</v>
      </c>
      <c r="I114" s="33">
        <v>4171</v>
      </c>
      <c r="J114" s="33">
        <v>4511</v>
      </c>
      <c r="K114" s="33">
        <v>3301</v>
      </c>
      <c r="L114" s="32">
        <v>0</v>
      </c>
      <c r="N114" s="53">
        <f t="shared" si="7"/>
        <v>-3301</v>
      </c>
      <c r="O114" s="53">
        <f>SUM($L$107:L114)-SUM($K$107:K114)</f>
        <v>-8022</v>
      </c>
      <c r="P114" s="23"/>
    </row>
    <row r="115" spans="1:16" ht="13.5">
      <c r="A115" s="10" t="s">
        <v>8</v>
      </c>
      <c r="B115" s="11">
        <v>2754</v>
      </c>
      <c r="C115" s="11">
        <v>2413</v>
      </c>
      <c r="D115" s="11">
        <v>2351</v>
      </c>
      <c r="E115" s="32">
        <v>2975</v>
      </c>
      <c r="F115" s="32">
        <v>3246</v>
      </c>
      <c r="G115" s="32">
        <v>3224</v>
      </c>
      <c r="H115" s="32">
        <v>3501</v>
      </c>
      <c r="I115" s="32">
        <v>4310</v>
      </c>
      <c r="J115" s="32">
        <v>4302</v>
      </c>
      <c r="K115" s="32">
        <v>3203</v>
      </c>
      <c r="L115" s="32">
        <v>0</v>
      </c>
      <c r="N115" s="51">
        <f t="shared" si="7"/>
        <v>-3203</v>
      </c>
      <c r="O115" s="51">
        <f>SUM($L$107:L115)-SUM($K$107:K115)</f>
        <v>-11225</v>
      </c>
      <c r="P115" s="23"/>
    </row>
    <row r="116" spans="1:16" ht="13.5">
      <c r="A116" s="14" t="s">
        <v>14</v>
      </c>
      <c r="B116" s="13">
        <v>2525</v>
      </c>
      <c r="C116" s="13">
        <v>2388</v>
      </c>
      <c r="D116" s="13">
        <v>2275</v>
      </c>
      <c r="E116" s="33">
        <v>2945</v>
      </c>
      <c r="F116" s="33">
        <v>2896</v>
      </c>
      <c r="G116" s="33">
        <v>2995</v>
      </c>
      <c r="H116" s="33">
        <v>3410</v>
      </c>
      <c r="I116" s="33">
        <v>3847</v>
      </c>
      <c r="J116" s="33">
        <v>4094</v>
      </c>
      <c r="K116" s="33">
        <v>2607</v>
      </c>
      <c r="L116" s="32">
        <v>0</v>
      </c>
      <c r="N116" s="52">
        <f t="shared" si="7"/>
        <v>-2607</v>
      </c>
      <c r="O116" s="52">
        <f>SUM($L$107:L116)-SUM($K$107:K116)</f>
        <v>-13832</v>
      </c>
      <c r="P116" s="23"/>
    </row>
    <row r="117" spans="1:16" ht="13.5">
      <c r="A117" s="10" t="s">
        <v>9</v>
      </c>
      <c r="B117" s="11">
        <v>2664</v>
      </c>
      <c r="C117" s="11">
        <v>2313</v>
      </c>
      <c r="D117" s="11">
        <v>1762</v>
      </c>
      <c r="E117" s="32">
        <v>2849</v>
      </c>
      <c r="F117" s="32">
        <v>2963</v>
      </c>
      <c r="G117" s="32">
        <v>3066</v>
      </c>
      <c r="H117" s="32">
        <v>3271</v>
      </c>
      <c r="I117" s="32">
        <v>3857</v>
      </c>
      <c r="J117" s="32">
        <v>3741</v>
      </c>
      <c r="K117" s="32">
        <v>2701</v>
      </c>
      <c r="L117" s="32">
        <v>0</v>
      </c>
      <c r="N117" s="51">
        <f t="shared" si="7"/>
        <v>-2701</v>
      </c>
      <c r="O117" s="51">
        <f>SUM($L$107:L117)-SUM($K$107:K117)</f>
        <v>-16533</v>
      </c>
      <c r="P117" s="23"/>
    </row>
    <row r="118" spans="1:16" ht="14.25" thickBot="1">
      <c r="A118" s="16" t="s">
        <v>10</v>
      </c>
      <c r="B118" s="17">
        <v>2858</v>
      </c>
      <c r="C118" s="17">
        <v>2918</v>
      </c>
      <c r="D118" s="17">
        <v>2484</v>
      </c>
      <c r="E118" s="34">
        <v>3010</v>
      </c>
      <c r="F118" s="34">
        <v>3342</v>
      </c>
      <c r="G118" s="34">
        <v>3520</v>
      </c>
      <c r="H118" s="34">
        <v>3726</v>
      </c>
      <c r="I118" s="34">
        <v>4280</v>
      </c>
      <c r="J118" s="34">
        <v>2876</v>
      </c>
      <c r="K118" s="33">
        <v>3496</v>
      </c>
      <c r="L118" s="32">
        <v>0</v>
      </c>
      <c r="M118" s="42"/>
      <c r="N118" s="52">
        <f>L118-K118</f>
        <v>-3496</v>
      </c>
      <c r="O118" s="52">
        <f>SUM($L$107:L118)-SUM($K$107:K118)</f>
        <v>-20029</v>
      </c>
      <c r="P118" s="40"/>
    </row>
    <row r="119" spans="1:12" ht="14.25" thickBot="1">
      <c r="A119" s="21" t="s">
        <v>13</v>
      </c>
      <c r="B119" s="19">
        <f aca="true" t="shared" si="8" ref="B119:L119">SUM(B107:B118)</f>
        <v>33017</v>
      </c>
      <c r="C119" s="29">
        <f t="shared" si="8"/>
        <v>32243</v>
      </c>
      <c r="D119" s="19">
        <f t="shared" si="8"/>
        <v>30536</v>
      </c>
      <c r="E119" s="19">
        <f t="shared" si="8"/>
        <v>36584</v>
      </c>
      <c r="F119" s="19">
        <f t="shared" si="8"/>
        <v>40337</v>
      </c>
      <c r="G119" s="37">
        <f t="shared" si="8"/>
        <v>40831</v>
      </c>
      <c r="H119" s="37">
        <f t="shared" si="8"/>
        <v>44437</v>
      </c>
      <c r="I119" s="37">
        <f t="shared" si="8"/>
        <v>51063</v>
      </c>
      <c r="J119" s="37">
        <f t="shared" si="8"/>
        <v>51663</v>
      </c>
      <c r="K119" s="37">
        <f t="shared" si="8"/>
        <v>36919</v>
      </c>
      <c r="L119" s="37">
        <f t="shared" si="8"/>
        <v>16890</v>
      </c>
    </row>
    <row r="141" spans="1:16" ht="13.5">
      <c r="A141" s="15" t="s">
        <v>18</v>
      </c>
      <c r="B141" s="42" t="s">
        <v>25</v>
      </c>
      <c r="C141" s="42" t="s">
        <v>20</v>
      </c>
      <c r="D141" s="42" t="s">
        <v>26</v>
      </c>
      <c r="E141" s="42" t="s">
        <v>27</v>
      </c>
      <c r="F141" s="43" t="s">
        <v>21</v>
      </c>
      <c r="G141" s="43" t="s">
        <v>22</v>
      </c>
      <c r="H141" s="43" t="s">
        <v>23</v>
      </c>
      <c r="I141" s="43" t="s">
        <v>24</v>
      </c>
      <c r="J141" s="43" t="s">
        <v>28</v>
      </c>
      <c r="K141" s="43" t="s">
        <v>29</v>
      </c>
      <c r="L141" s="43" t="s">
        <v>30</v>
      </c>
      <c r="N141" s="1" t="s">
        <v>16</v>
      </c>
      <c r="O141" s="1" t="s">
        <v>17</v>
      </c>
      <c r="P141" s="1"/>
    </row>
    <row r="142" spans="1:16" ht="13.5">
      <c r="A142" s="10" t="s">
        <v>12</v>
      </c>
      <c r="B142" s="11"/>
      <c r="C142" s="11">
        <v>986</v>
      </c>
      <c r="D142" s="11">
        <v>969</v>
      </c>
      <c r="E142" s="32">
        <v>1256</v>
      </c>
      <c r="F142" s="32">
        <v>1420</v>
      </c>
      <c r="G142" s="32">
        <v>1799</v>
      </c>
      <c r="H142" s="32">
        <v>1834</v>
      </c>
      <c r="I142" s="32">
        <v>1991</v>
      </c>
      <c r="J142" s="32">
        <v>1759</v>
      </c>
      <c r="K142" s="32">
        <v>1039</v>
      </c>
      <c r="L142" s="32">
        <v>1507</v>
      </c>
      <c r="N142" s="22">
        <f aca="true" t="shared" si="9" ref="N142:N152">L142-K142</f>
        <v>468</v>
      </c>
      <c r="O142" s="22">
        <f>L142-K142</f>
        <v>468</v>
      </c>
      <c r="P142" s="23"/>
    </row>
    <row r="143" spans="1:16" ht="13.5">
      <c r="A143" s="12" t="s">
        <v>11</v>
      </c>
      <c r="B143" s="13"/>
      <c r="C143" s="13">
        <v>1167</v>
      </c>
      <c r="D143" s="13">
        <v>1059</v>
      </c>
      <c r="E143" s="33">
        <v>1089</v>
      </c>
      <c r="F143" s="33">
        <v>1500</v>
      </c>
      <c r="G143" s="33">
        <v>1592</v>
      </c>
      <c r="H143" s="33">
        <v>1927</v>
      </c>
      <c r="I143" s="33">
        <v>1965</v>
      </c>
      <c r="J143" s="33">
        <v>1830</v>
      </c>
      <c r="K143" s="33">
        <v>1100</v>
      </c>
      <c r="L143" s="32">
        <v>1446</v>
      </c>
      <c r="N143" s="50">
        <f t="shared" si="9"/>
        <v>346</v>
      </c>
      <c r="O143" s="50">
        <f>SUM($L$142:L143)-SUM($K$142:K143)</f>
        <v>814</v>
      </c>
      <c r="P143" s="23"/>
    </row>
    <row r="144" spans="1:16" ht="13.5">
      <c r="A144" s="10" t="s">
        <v>2</v>
      </c>
      <c r="B144" s="11"/>
      <c r="C144" s="11">
        <v>932</v>
      </c>
      <c r="D144" s="11">
        <v>1063</v>
      </c>
      <c r="E144" s="32">
        <v>1264</v>
      </c>
      <c r="F144" s="32">
        <v>1516</v>
      </c>
      <c r="G144" s="32">
        <v>1729</v>
      </c>
      <c r="H144" s="32">
        <v>1928</v>
      </c>
      <c r="I144" s="32">
        <v>2032</v>
      </c>
      <c r="J144" s="32">
        <v>1881</v>
      </c>
      <c r="K144" s="32">
        <v>1494</v>
      </c>
      <c r="L144" s="32">
        <v>1595</v>
      </c>
      <c r="N144" s="51">
        <f t="shared" si="9"/>
        <v>101</v>
      </c>
      <c r="O144" s="51">
        <f>SUM($L$142:L144)-SUM($K$142:K144)</f>
        <v>915</v>
      </c>
      <c r="P144" s="23"/>
    </row>
    <row r="145" spans="1:16" ht="13.5">
      <c r="A145" s="14" t="s">
        <v>3</v>
      </c>
      <c r="B145" s="13"/>
      <c r="C145" s="13">
        <v>1059</v>
      </c>
      <c r="D145" s="13">
        <v>1215</v>
      </c>
      <c r="E145" s="33">
        <v>1313</v>
      </c>
      <c r="F145" s="33">
        <v>1717</v>
      </c>
      <c r="G145" s="33">
        <v>1823</v>
      </c>
      <c r="H145" s="33">
        <v>2134</v>
      </c>
      <c r="I145" s="33">
        <v>2034</v>
      </c>
      <c r="J145" s="33">
        <v>2186</v>
      </c>
      <c r="K145" s="33">
        <v>1554</v>
      </c>
      <c r="L145" s="32">
        <v>1796</v>
      </c>
      <c r="N145" s="52">
        <f t="shared" si="9"/>
        <v>242</v>
      </c>
      <c r="O145" s="52">
        <f>SUM($L$142:L145)-SUM($K$142:K145)</f>
        <v>1157</v>
      </c>
      <c r="P145" s="23"/>
    </row>
    <row r="146" spans="1:16" ht="13.5">
      <c r="A146" s="10" t="s">
        <v>4</v>
      </c>
      <c r="B146" s="11"/>
      <c r="C146" s="11">
        <v>1045</v>
      </c>
      <c r="D146" s="11">
        <v>1201</v>
      </c>
      <c r="E146" s="32">
        <v>1375</v>
      </c>
      <c r="F146" s="32">
        <v>1523</v>
      </c>
      <c r="G146" s="32">
        <v>1845</v>
      </c>
      <c r="H146" s="32">
        <v>2194</v>
      </c>
      <c r="I146" s="32">
        <v>2025</v>
      </c>
      <c r="J146" s="32">
        <v>2128</v>
      </c>
      <c r="K146" s="32">
        <v>1683</v>
      </c>
      <c r="L146" s="32">
        <v>1818</v>
      </c>
      <c r="N146" s="51">
        <f t="shared" si="9"/>
        <v>135</v>
      </c>
      <c r="O146" s="51">
        <f>SUM($L$142:L146)-SUM($K$142:K146)</f>
        <v>1292</v>
      </c>
      <c r="P146" s="23"/>
    </row>
    <row r="147" spans="1:16" ht="13.5">
      <c r="A147" s="14" t="s">
        <v>5</v>
      </c>
      <c r="B147" s="13"/>
      <c r="C147" s="13">
        <v>1160</v>
      </c>
      <c r="D147" s="13">
        <v>1242</v>
      </c>
      <c r="E147" s="33">
        <v>1281</v>
      </c>
      <c r="F147" s="33">
        <v>1663</v>
      </c>
      <c r="G147" s="33">
        <v>1817</v>
      </c>
      <c r="H147" s="33">
        <v>1985</v>
      </c>
      <c r="I147" s="33">
        <v>2159</v>
      </c>
      <c r="J147" s="33">
        <v>2137</v>
      </c>
      <c r="K147" s="33">
        <v>1578</v>
      </c>
      <c r="L147" s="32">
        <v>0</v>
      </c>
      <c r="N147" s="52">
        <f t="shared" si="9"/>
        <v>-1578</v>
      </c>
      <c r="O147" s="52">
        <f>SUM($L$142:L147)-SUM($K$142:K147)</f>
        <v>-286</v>
      </c>
      <c r="P147" s="23"/>
    </row>
    <row r="148" spans="1:16" ht="13.5">
      <c r="A148" s="10" t="s">
        <v>6</v>
      </c>
      <c r="B148" s="11"/>
      <c r="C148" s="11">
        <v>1155</v>
      </c>
      <c r="D148" s="11">
        <v>1266</v>
      </c>
      <c r="E148" s="32">
        <v>1416</v>
      </c>
      <c r="F148" s="32">
        <v>1752</v>
      </c>
      <c r="G148" s="32">
        <v>1782</v>
      </c>
      <c r="H148" s="32">
        <v>2168</v>
      </c>
      <c r="I148" s="32">
        <v>2052</v>
      </c>
      <c r="J148" s="32">
        <v>2092</v>
      </c>
      <c r="K148" s="32">
        <v>1623</v>
      </c>
      <c r="L148" s="32">
        <v>0</v>
      </c>
      <c r="N148" s="51">
        <f t="shared" si="9"/>
        <v>-1623</v>
      </c>
      <c r="O148" s="51">
        <f>SUM($L$142:L148)-SUM($K$142:K148)</f>
        <v>-1909</v>
      </c>
      <c r="P148" s="23"/>
    </row>
    <row r="149" spans="1:16" ht="13.5">
      <c r="A149" s="14" t="s">
        <v>7</v>
      </c>
      <c r="B149" s="13"/>
      <c r="C149" s="13">
        <v>1018</v>
      </c>
      <c r="D149" s="13">
        <v>1140</v>
      </c>
      <c r="E149" s="33">
        <v>1301</v>
      </c>
      <c r="F149" s="33">
        <v>1561</v>
      </c>
      <c r="G149" s="33">
        <v>1743</v>
      </c>
      <c r="H149" s="33">
        <v>1928</v>
      </c>
      <c r="I149" s="33">
        <v>2085</v>
      </c>
      <c r="J149" s="33">
        <v>1947</v>
      </c>
      <c r="K149" s="33">
        <v>1479</v>
      </c>
      <c r="L149" s="32">
        <v>0</v>
      </c>
      <c r="N149" s="53">
        <f t="shared" si="9"/>
        <v>-1479</v>
      </c>
      <c r="O149" s="53">
        <f>SUM($L$142:L149)-SUM($K$142:K149)</f>
        <v>-3388</v>
      </c>
      <c r="P149" s="23"/>
    </row>
    <row r="150" spans="1:16" ht="13.5">
      <c r="A150" s="10" t="s">
        <v>8</v>
      </c>
      <c r="B150" s="11"/>
      <c r="C150" s="11">
        <v>955</v>
      </c>
      <c r="D150" s="11">
        <v>1128</v>
      </c>
      <c r="E150" s="32">
        <v>1243</v>
      </c>
      <c r="F150" s="32">
        <v>1707</v>
      </c>
      <c r="G150" s="32">
        <v>1677</v>
      </c>
      <c r="H150" s="32">
        <v>2018</v>
      </c>
      <c r="I150" s="32">
        <v>2031</v>
      </c>
      <c r="J150" s="32">
        <v>1833</v>
      </c>
      <c r="K150" s="32">
        <v>1435</v>
      </c>
      <c r="L150" s="32">
        <v>0</v>
      </c>
      <c r="N150" s="51">
        <f t="shared" si="9"/>
        <v>-1435</v>
      </c>
      <c r="O150" s="51">
        <f>SUM($L$142:L150)-SUM($K$142:K150)</f>
        <v>-4823</v>
      </c>
      <c r="P150" s="23"/>
    </row>
    <row r="151" spans="1:16" ht="13.5">
      <c r="A151" s="44" t="s">
        <v>14</v>
      </c>
      <c r="B151" s="13"/>
      <c r="C151" s="13">
        <v>981</v>
      </c>
      <c r="D151" s="13">
        <v>1058</v>
      </c>
      <c r="E151" s="33">
        <v>1276</v>
      </c>
      <c r="F151" s="33">
        <v>1625</v>
      </c>
      <c r="G151" s="33">
        <v>1619</v>
      </c>
      <c r="H151" s="33">
        <v>1874</v>
      </c>
      <c r="I151" s="33">
        <v>1755</v>
      </c>
      <c r="J151" s="33">
        <v>1807</v>
      </c>
      <c r="K151" s="33">
        <v>1225</v>
      </c>
      <c r="L151" s="32">
        <v>0</v>
      </c>
      <c r="N151" s="52">
        <f t="shared" si="9"/>
        <v>-1225</v>
      </c>
      <c r="O151" s="52">
        <f>SUM($L$142:L151)-SUM($K$142:K151)</f>
        <v>-6048</v>
      </c>
      <c r="P151" s="23"/>
    </row>
    <row r="152" spans="1:16" ht="13.5">
      <c r="A152" s="10" t="s">
        <v>9</v>
      </c>
      <c r="B152" s="11"/>
      <c r="C152" s="11">
        <v>915</v>
      </c>
      <c r="D152" s="11">
        <v>1123</v>
      </c>
      <c r="E152" s="32">
        <v>1207</v>
      </c>
      <c r="F152" s="32">
        <v>1635</v>
      </c>
      <c r="G152" s="32">
        <v>1721</v>
      </c>
      <c r="H152" s="32">
        <v>1782</v>
      </c>
      <c r="I152" s="32">
        <v>1811</v>
      </c>
      <c r="J152" s="32">
        <v>1736</v>
      </c>
      <c r="K152" s="32">
        <v>1214</v>
      </c>
      <c r="L152" s="32">
        <v>0</v>
      </c>
      <c r="N152" s="51">
        <f t="shared" si="9"/>
        <v>-1214</v>
      </c>
      <c r="O152" s="51">
        <f>SUM($L$142:L152)-SUM($K$142:K152)</f>
        <v>-7262</v>
      </c>
      <c r="P152" s="23"/>
    </row>
    <row r="153" spans="1:16" ht="14.25" thickBot="1">
      <c r="A153" s="16" t="s">
        <v>10</v>
      </c>
      <c r="B153" s="17">
        <v>882</v>
      </c>
      <c r="C153" s="17">
        <v>1043</v>
      </c>
      <c r="D153" s="17">
        <v>1175</v>
      </c>
      <c r="E153" s="41">
        <v>1317</v>
      </c>
      <c r="F153" s="41">
        <v>1804</v>
      </c>
      <c r="G153" s="41">
        <v>1899</v>
      </c>
      <c r="H153" s="41">
        <v>2096</v>
      </c>
      <c r="I153" s="41">
        <v>1968</v>
      </c>
      <c r="J153" s="41">
        <v>1512</v>
      </c>
      <c r="K153" s="33">
        <v>1633</v>
      </c>
      <c r="L153" s="32">
        <v>0</v>
      </c>
      <c r="M153" s="42"/>
      <c r="N153" s="52">
        <f>L153-K153</f>
        <v>-1633</v>
      </c>
      <c r="O153" s="52">
        <f>SUM($L$142:L153)-SUM($K$142:K153)</f>
        <v>-8895</v>
      </c>
      <c r="P153" s="40"/>
    </row>
    <row r="154" spans="1:12" ht="14.25" thickBot="1">
      <c r="A154" s="21" t="s">
        <v>13</v>
      </c>
      <c r="B154" s="19">
        <f aca="true" t="shared" si="10" ref="B154:L154">SUM(B142:B153)</f>
        <v>882</v>
      </c>
      <c r="C154" s="19">
        <f t="shared" si="10"/>
        <v>12416</v>
      </c>
      <c r="D154" s="19">
        <f t="shared" si="10"/>
        <v>13639</v>
      </c>
      <c r="E154" s="19">
        <f t="shared" si="10"/>
        <v>15338</v>
      </c>
      <c r="F154" s="19">
        <f t="shared" si="10"/>
        <v>19423</v>
      </c>
      <c r="G154" s="19">
        <f t="shared" si="10"/>
        <v>21046</v>
      </c>
      <c r="H154" s="37">
        <f t="shared" si="10"/>
        <v>23868</v>
      </c>
      <c r="I154" s="37">
        <f t="shared" si="10"/>
        <v>23908</v>
      </c>
      <c r="J154" s="37">
        <f t="shared" si="10"/>
        <v>22848</v>
      </c>
      <c r="K154" s="37">
        <f t="shared" si="10"/>
        <v>17057</v>
      </c>
      <c r="L154" s="37">
        <f t="shared" si="10"/>
        <v>8162</v>
      </c>
    </row>
  </sheetData>
  <sheetProtection/>
  <printOptions horizontalCentered="1" verticalCentered="1"/>
  <pageMargins left="0.6692913385826772" right="0.2362204724409449" top="0.7874015748031497" bottom="0.6692913385826772" header="0.3937007874015748" footer="0.5118110236220472"/>
  <pageSetup horizontalDpi="600" verticalDpi="600" orientation="landscape" paperSize="9" scale="86" r:id="rId2"/>
  <rowBreaks count="4" manualBreakCount="4">
    <brk id="35" max="255" man="1"/>
    <brk id="70" max="255" man="1"/>
    <brk id="105" max="255" man="1"/>
    <brk id="1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486274</dc:creator>
  <cp:keywords/>
  <dc:description/>
  <cp:lastModifiedBy>722074</cp:lastModifiedBy>
  <cp:lastPrinted>2021-10-14T00:18:37Z</cp:lastPrinted>
  <dcterms:created xsi:type="dcterms:W3CDTF">2005-10-12T06:55:07Z</dcterms:created>
  <dcterms:modified xsi:type="dcterms:W3CDTF">2021-12-14T01:25:17Z</dcterms:modified>
  <cp:category/>
  <cp:version/>
  <cp:contentType/>
  <cp:contentStatus/>
</cp:coreProperties>
</file>