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下水道課\業務係(下水)\R2年度\調査関係\東京都\市町村課\(R3.1.13)Fw 【東京都市町村課：１月29日〆】公営企業に係る経営比較分析表（令和元年度決算）の分析等について（依頼）\経営比較分析表（羽村市）\"/>
    </mc:Choice>
  </mc:AlternateContent>
  <workbookProtection workbookAlgorithmName="SHA-512" workbookHashValue="x7Bagv5f5PHkPzkNFhycl6n+pncGpd7855DqnNRjardPVcWyV+eG/XFZCu9+2e3lH2gHhp1AVg6V5u1uANSs+Q==" workbookSaltValue="F06brRytD/86bD5OzDDS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<sst xmlns="http://schemas.openxmlformats.org/spreadsheetml/2006/main" count="241" uniqueCount="119">
  <si>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</si>
  <si>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</si>
  <si>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</si>
  <si>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</si>
  <si>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</si>
  <si>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</si>
  <si>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</si>
  <si>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</si>
  <si>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</si>
  <si>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</si>
  <si>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</si>
  <si>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</si>
  <si>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</si>
  <si>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</si>
  <si>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</si>
  <si>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</si>
  <si>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</si>
  <si>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</si>
  <si>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</si>
  <si>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</si>
  <si>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</si>
  <si>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</si>
  <si>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</si>
  <si>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</si>
  <si>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</si>
  <si>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</si>
  <si>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</si>
  <si>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</si>
  <si>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</si>
  <si>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</si>
  <si>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</si>
  <si>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</si>
  <si>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</si>
  <si>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</si>
  <si>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</si>
  <si>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</si>
  <si>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</si>
  <si>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</si>
  <si>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</si>
  <si>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</si>
  <si>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</si>
  <si>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</si>
  <si>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</si>
  <si>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</si>
  <si>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</si>
  <si>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</si>
  <si>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</si>
  <si>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</si>
  <si>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</si>
  <si>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</si>
  <si>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</si>
  <si>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</si>
  <si>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</si>
  <si>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</si>
  <si>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</si>
  <si>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</si>
  <si>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</si>
  <si>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</si>
  <si>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</si>
  <si>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</si>
  <si>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</si>
  <si>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</si>
  <si>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</si>
  <si>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</si>
  <si>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</si>
  <si>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</si>
  <si>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</si>
  <si>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</si>
  <si>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</si>
  <si>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</si>
  <si>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</si>
  <si>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</si>
  <si>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</si>
  <si>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</si>
  <si>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</si>
  <si>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</si>
  <si>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</si>
  <si>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</si>
  <si>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</si>
  <si>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</si>
  <si>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</si>
  <si>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</si>
  <si>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</si>
  <si>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</si>
  <si>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</si>
  <si>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</si>
  <si>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</si>
  <si>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</si>
  <si>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</si>
  <si>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</si>
  <si>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</si>
  <si>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</si>
  <si>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</si>
  <si>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</si>
  <si>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</si>
  <si>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</si>
  <si>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</si>
  <si>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</si>
  <si>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</si>
  <si>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</si>
  <si>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</si>
  <si>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</si>
  <si>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</si>
  <si>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</si>
  <si>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</si>
  <si>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</si>
  <si>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</si>
  <si>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</si>
  <si>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</si>
  <si>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</si>
  <si>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</si>
  <si>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</si>
  <si>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</si>
  <si>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</si>
  <si>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</si>
  <si>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</si>
  <si>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収益的収支比率は、平成30年度に引き続き100%を上回ることができた。この主な要因は、企業債償還費用が減少していることによるものである。令和2年度より公営企業法を適用したため、今後の推移を注視していく。
　④企業債残高対事業規模比率は、平成26年以降減少傾向にあり、類似団体の平均値より低くなっている。これは、企業債償還のピークが過ぎたことから年々残高が減少していることによるものである。
　⑤経費回収率は、100%を上回ることができたが、汚水排水量の推移に注視し、適正な下水道使用料の確保について検討していく。
　⑥汚水処理原価は、類似団体の平均値よりも下回っているが、今後も汚水処理費の動向に注視していく。
　⑧水洗化率は、99.95%となっており、類似団体の平均値より高い数値となっている。これは汚水処理が適正に行われていることを表している。</t>
    <rPh sb="2" eb="5">
      <t>シュウエキテキ</t>
    </rPh>
    <rPh sb="5" eb="7">
      <t>シュウシ</t>
    </rPh>
    <rPh sb="7" eb="9">
      <t>ヒリツ</t>
    </rPh>
    <rPh sb="11" eb="13">
      <t>ヘイセイ</t>
    </rPh>
    <rPh sb="15" eb="17">
      <t>ネンド</t>
    </rPh>
    <rPh sb="18" eb="19">
      <t>ヒ</t>
    </rPh>
    <rPh sb="20" eb="21">
      <t>ツヅ</t>
    </rPh>
    <rPh sb="27" eb="29">
      <t>ウワマワ</t>
    </rPh>
    <rPh sb="39" eb="40">
      <t>オモ</t>
    </rPh>
    <rPh sb="41" eb="43">
      <t>ヨウイン</t>
    </rPh>
    <rPh sb="45" eb="47">
      <t>キギョウ</t>
    </rPh>
    <rPh sb="47" eb="48">
      <t>サイ</t>
    </rPh>
    <rPh sb="48" eb="50">
      <t>ショウカン</t>
    </rPh>
    <rPh sb="50" eb="52">
      <t>ヒヨウ</t>
    </rPh>
    <rPh sb="53" eb="55">
      <t>ゲンショウ</t>
    </rPh>
    <rPh sb="70" eb="72">
      <t>レイワ</t>
    </rPh>
    <rPh sb="73" eb="75">
      <t>ネンド</t>
    </rPh>
    <rPh sb="77" eb="79">
      <t>コウエイ</t>
    </rPh>
    <rPh sb="79" eb="81">
      <t>キギョウ</t>
    </rPh>
    <rPh sb="81" eb="82">
      <t>ホウ</t>
    </rPh>
    <rPh sb="83" eb="85">
      <t>テキヨウ</t>
    </rPh>
    <rPh sb="90" eb="92">
      <t>コンゴ</t>
    </rPh>
    <rPh sb="93" eb="95">
      <t>スイイ</t>
    </rPh>
    <rPh sb="96" eb="98">
      <t>チュウシ</t>
    </rPh>
    <rPh sb="106" eb="108">
      <t>キギョウ</t>
    </rPh>
    <rPh sb="108" eb="109">
      <t>サイ</t>
    </rPh>
    <rPh sb="109" eb="111">
      <t>ザンダカ</t>
    </rPh>
    <rPh sb="111" eb="112">
      <t>タイ</t>
    </rPh>
    <rPh sb="112" eb="114">
      <t>ジギョウ</t>
    </rPh>
    <rPh sb="114" eb="116">
      <t>キボ</t>
    </rPh>
    <rPh sb="116" eb="118">
      <t>ヒリツ</t>
    </rPh>
    <rPh sb="120" eb="122">
      <t>ヘイセイ</t>
    </rPh>
    <rPh sb="124" eb="127">
      <t>ネンイコウ</t>
    </rPh>
    <rPh sb="127" eb="129">
      <t>ゲンショウ</t>
    </rPh>
    <rPh sb="129" eb="131">
      <t>ケイコウ</t>
    </rPh>
    <rPh sb="135" eb="137">
      <t>ルイジ</t>
    </rPh>
    <rPh sb="137" eb="139">
      <t>ダンタイ</t>
    </rPh>
    <rPh sb="140" eb="143">
      <t>ヘイキンチ</t>
    </rPh>
    <rPh sb="145" eb="146">
      <t>ヒク</t>
    </rPh>
    <rPh sb="157" eb="159">
      <t>キギョウ</t>
    </rPh>
    <rPh sb="160" eb="162">
      <t>ショウカン</t>
    </rPh>
    <rPh sb="167" eb="168">
      <t>ス</t>
    </rPh>
    <rPh sb="174" eb="176">
      <t>ネンネン</t>
    </rPh>
    <rPh sb="176" eb="178">
      <t>ザンダカ</t>
    </rPh>
    <rPh sb="179" eb="181">
      <t>ゲンショウ</t>
    </rPh>
    <rPh sb="199" eb="201">
      <t>ケイヒ</t>
    </rPh>
    <rPh sb="201" eb="203">
      <t>カイシュウ</t>
    </rPh>
    <rPh sb="203" eb="204">
      <t>リツ</t>
    </rPh>
    <rPh sb="211" eb="213">
      <t>ウワマワ</t>
    </rPh>
    <rPh sb="222" eb="224">
      <t>オスイ</t>
    </rPh>
    <rPh sb="224" eb="226">
      <t>ハイスイ</t>
    </rPh>
    <rPh sb="226" eb="227">
      <t>リョウ</t>
    </rPh>
    <rPh sb="228" eb="230">
      <t>スイイ</t>
    </rPh>
    <rPh sb="231" eb="233">
      <t>チュウシ</t>
    </rPh>
    <rPh sb="235" eb="237">
      <t>テキセイ</t>
    </rPh>
    <rPh sb="238" eb="241">
      <t>ゲスイドウ</t>
    </rPh>
    <rPh sb="241" eb="244">
      <t>シヨウリョウ</t>
    </rPh>
    <rPh sb="245" eb="247">
      <t>カクホ</t>
    </rPh>
    <rPh sb="251" eb="253">
      <t>ケントウ</t>
    </rPh>
    <rPh sb="261" eb="263">
      <t>オスイ</t>
    </rPh>
    <rPh sb="263" eb="265">
      <t>ショリ</t>
    </rPh>
    <rPh sb="265" eb="267">
      <t>ゲンカ</t>
    </rPh>
    <rPh sb="269" eb="271">
      <t>ルイジ</t>
    </rPh>
    <rPh sb="271" eb="273">
      <t>ダンタイ</t>
    </rPh>
    <rPh sb="274" eb="277">
      <t>ヘイキンチ</t>
    </rPh>
    <rPh sb="280" eb="282">
      <t>シタマワ</t>
    </rPh>
    <rPh sb="288" eb="290">
      <t>コンゴ</t>
    </rPh>
    <rPh sb="291" eb="293">
      <t>オスイ</t>
    </rPh>
    <rPh sb="293" eb="295">
      <t>ショリ</t>
    </rPh>
    <rPh sb="295" eb="296">
      <t>ヒ</t>
    </rPh>
    <rPh sb="297" eb="299">
      <t>ドウコウ</t>
    </rPh>
    <rPh sb="300" eb="302">
      <t>チュウシ</t>
    </rPh>
    <rPh sb="310" eb="313">
      <t>スイセンカ</t>
    </rPh>
    <rPh sb="313" eb="314">
      <t>リツ</t>
    </rPh>
    <rPh sb="329" eb="331">
      <t>ルイジ</t>
    </rPh>
    <rPh sb="331" eb="333">
      <t>ダンタイ</t>
    </rPh>
    <rPh sb="334" eb="337">
      <t>ヘイキンチ</t>
    </rPh>
    <rPh sb="339" eb="340">
      <t>タカ</t>
    </rPh>
    <rPh sb="341" eb="343">
      <t>スウチ</t>
    </rPh>
    <rPh sb="353" eb="355">
      <t>オスイ</t>
    </rPh>
    <rPh sb="355" eb="357">
      <t>ショリ</t>
    </rPh>
    <rPh sb="358" eb="360">
      <t>テキセイ</t>
    </rPh>
    <rPh sb="361" eb="362">
      <t>オコナ</t>
    </rPh>
    <rPh sb="370" eb="371">
      <t>アラワ</t>
    </rPh>
    <phoneticPr fontId="4"/>
  </si>
  <si>
    <t>　③管渠改善率については、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rPh sb="2" eb="4">
      <t>カンキョ</t>
    </rPh>
    <rPh sb="4" eb="6">
      <t>カイゼン</t>
    </rPh>
    <rPh sb="6" eb="7">
      <t>リツ</t>
    </rPh>
    <rPh sb="13" eb="15">
      <t>カンキョ</t>
    </rPh>
    <rPh sb="16" eb="17">
      <t>オオ</t>
    </rPh>
    <rPh sb="20" eb="22">
      <t>ショウワ</t>
    </rPh>
    <rPh sb="24" eb="26">
      <t>ネンダイ</t>
    </rPh>
    <rPh sb="27" eb="29">
      <t>セイビ</t>
    </rPh>
    <rPh sb="35" eb="37">
      <t>フセツ</t>
    </rPh>
    <rPh sb="41" eb="44">
      <t>ネンイジョウ</t>
    </rPh>
    <rPh sb="45" eb="47">
      <t>ケイカ</t>
    </rPh>
    <rPh sb="49" eb="52">
      <t>ロウキュウカ</t>
    </rPh>
    <rPh sb="53" eb="54">
      <t>スス</t>
    </rPh>
    <rPh sb="64" eb="67">
      <t>コウリツテキ</t>
    </rPh>
    <rPh sb="68" eb="70">
      <t>セイビ</t>
    </rPh>
    <rPh sb="71" eb="73">
      <t>テキセツ</t>
    </rPh>
    <rPh sb="74" eb="76">
      <t>イジ</t>
    </rPh>
    <rPh sb="76" eb="78">
      <t>カンリ</t>
    </rPh>
    <rPh sb="79" eb="80">
      <t>オコナ</t>
    </rPh>
    <rPh sb="85" eb="87">
      <t>テンケン</t>
    </rPh>
    <rPh sb="87" eb="89">
      <t>チョウサ</t>
    </rPh>
    <rPh sb="90" eb="92">
      <t>コウジ</t>
    </rPh>
    <rPh sb="92" eb="93">
      <t>トウ</t>
    </rPh>
    <rPh sb="94" eb="96">
      <t>ヨボウ</t>
    </rPh>
    <rPh sb="96" eb="98">
      <t>ホゼン</t>
    </rPh>
    <rPh sb="98" eb="100">
      <t>タイオウ</t>
    </rPh>
    <rPh sb="104" eb="106">
      <t>ケイカク</t>
    </rPh>
    <rPh sb="107" eb="109">
      <t>サクセイ</t>
    </rPh>
    <rPh sb="111" eb="113">
      <t>タイオウ</t>
    </rPh>
    <rPh sb="120" eb="122">
      <t>トウシ</t>
    </rPh>
    <rPh sb="126" eb="128">
      <t>ケイカク</t>
    </rPh>
    <rPh sb="129" eb="130">
      <t>モト</t>
    </rPh>
    <rPh sb="133" eb="135">
      <t>オスイ</t>
    </rPh>
    <rPh sb="135" eb="136">
      <t>カン</t>
    </rPh>
    <rPh sb="146" eb="148">
      <t>テンケン</t>
    </rPh>
    <rPh sb="149" eb="151">
      <t>チョウサ</t>
    </rPh>
    <rPh sb="153" eb="155">
      <t>フリョウ</t>
    </rPh>
    <rPh sb="155" eb="157">
      <t>カショ</t>
    </rPh>
    <rPh sb="158" eb="160">
      <t>ナイメン</t>
    </rPh>
    <rPh sb="160" eb="162">
      <t>ホシュウ</t>
    </rPh>
    <rPh sb="162" eb="164">
      <t>コウジ</t>
    </rPh>
    <rPh sb="165" eb="167">
      <t>ジッシ</t>
    </rPh>
    <rPh sb="173" eb="175">
      <t>オスイ</t>
    </rPh>
    <rPh sb="175" eb="176">
      <t>カン</t>
    </rPh>
    <rPh sb="177" eb="178">
      <t>チョウ</t>
    </rPh>
    <rPh sb="178" eb="181">
      <t>ジュミョウカ</t>
    </rPh>
    <rPh sb="182" eb="183">
      <t>ハカ</t>
    </rPh>
    <phoneticPr fontId="4"/>
  </si>
  <si>
    <t>　下水道使用料収入については、大口使用者の動向や、人口減少、節水型社会への移行、コロナ禍などの要因により、減少傾向となっており、料金体系の具体的な検討が必要となってきている。当市の普及率は99.63%であることから、下水道使用料の伸びは見込めないが、引き続き大口使用者の動向を注視していく。
　一方、今後は管渠の老朽化に伴う内面補修工事などの増加が予想され、この費用の財源を確保していくことが不可欠となってくる。
　下水道の拡張整備期からすでに維持管理の時期となり、これまで以上に事業の計画的で効率的な実施とともに適正な施設整備や工事コストの縮減に努め、安定的な事業運営を図る必要があることから、令和2年度より公営企業法の全部適用、下水道ストックマネジメント計画の策定を行った。また、令和3年度から令和12年度までの10年間を対象とした、経営戦略の策定を進めており、より一層経営の健全化に取り組んでいく。</t>
    <rPh sb="1" eb="4">
      <t>ゲスイドウ</t>
    </rPh>
    <rPh sb="4" eb="7">
      <t>シヨウリョウ</t>
    </rPh>
    <rPh sb="7" eb="9">
      <t>シュウニュウ</t>
    </rPh>
    <rPh sb="15" eb="17">
      <t>オオクチ</t>
    </rPh>
    <rPh sb="17" eb="20">
      <t>シヨウシャ</t>
    </rPh>
    <rPh sb="21" eb="23">
      <t>ドウコウ</t>
    </rPh>
    <rPh sb="25" eb="27">
      <t>ジンコウ</t>
    </rPh>
    <rPh sb="27" eb="29">
      <t>ゲンショウ</t>
    </rPh>
    <rPh sb="30" eb="33">
      <t>セッスイガタ</t>
    </rPh>
    <rPh sb="33" eb="35">
      <t>シャカイ</t>
    </rPh>
    <rPh sb="37" eb="39">
      <t>イコウ</t>
    </rPh>
    <rPh sb="43" eb="44">
      <t>カ</t>
    </rPh>
    <rPh sb="47" eb="49">
      <t>ヨウイン</t>
    </rPh>
    <rPh sb="53" eb="55">
      <t>ゲンショウ</t>
    </rPh>
    <rPh sb="55" eb="57">
      <t>ケイコウ</t>
    </rPh>
    <rPh sb="64" eb="66">
      <t>リョウキン</t>
    </rPh>
    <rPh sb="66" eb="68">
      <t>タイケイ</t>
    </rPh>
    <rPh sb="69" eb="72">
      <t>グタイテキ</t>
    </rPh>
    <rPh sb="73" eb="75">
      <t>ケントウ</t>
    </rPh>
    <rPh sb="76" eb="78">
      <t>ヒツヨウ</t>
    </rPh>
    <rPh sb="87" eb="89">
      <t>トウシ</t>
    </rPh>
    <rPh sb="90" eb="92">
      <t>フキュウ</t>
    </rPh>
    <rPh sb="92" eb="93">
      <t>リツ</t>
    </rPh>
    <rPh sb="108" eb="111">
      <t>ゲスイドウ</t>
    </rPh>
    <rPh sb="111" eb="114">
      <t>シヨウリョウ</t>
    </rPh>
    <rPh sb="115" eb="116">
      <t>ノ</t>
    </rPh>
    <rPh sb="118" eb="120">
      <t>ミコ</t>
    </rPh>
    <rPh sb="125" eb="126">
      <t>ヒ</t>
    </rPh>
    <rPh sb="127" eb="128">
      <t>ツヅ</t>
    </rPh>
    <rPh sb="129" eb="131">
      <t>オオクチ</t>
    </rPh>
    <rPh sb="131" eb="134">
      <t>シヨウシャ</t>
    </rPh>
    <rPh sb="135" eb="137">
      <t>ドウコウ</t>
    </rPh>
    <rPh sb="138" eb="140">
      <t>チュウシ</t>
    </rPh>
    <rPh sb="147" eb="149">
      <t>イッポウ</t>
    </rPh>
    <rPh sb="150" eb="152">
      <t>コンゴ</t>
    </rPh>
    <rPh sb="153" eb="155">
      <t>カンキョ</t>
    </rPh>
    <rPh sb="156" eb="159">
      <t>ロウキュウカ</t>
    </rPh>
    <rPh sb="160" eb="161">
      <t>トモナ</t>
    </rPh>
    <rPh sb="162" eb="164">
      <t>ナイメン</t>
    </rPh>
    <rPh sb="164" eb="166">
      <t>ホシュウ</t>
    </rPh>
    <rPh sb="166" eb="168">
      <t>コウジ</t>
    </rPh>
    <rPh sb="171" eb="173">
      <t>ゾウカ</t>
    </rPh>
    <rPh sb="174" eb="176">
      <t>ヨソウ</t>
    </rPh>
    <rPh sb="181" eb="183">
      <t>ヒヨウ</t>
    </rPh>
    <rPh sb="184" eb="186">
      <t>ザイゲン</t>
    </rPh>
    <rPh sb="187" eb="189">
      <t>カクホ</t>
    </rPh>
    <rPh sb="196" eb="199">
      <t>フカケツ</t>
    </rPh>
    <rPh sb="208" eb="211">
      <t>ゲスイドウ</t>
    </rPh>
    <rPh sb="212" eb="214">
      <t>カクチョウ</t>
    </rPh>
    <rPh sb="214" eb="216">
      <t>セイビ</t>
    </rPh>
    <rPh sb="216" eb="217">
      <t>キ</t>
    </rPh>
    <rPh sb="222" eb="224">
      <t>イジ</t>
    </rPh>
    <rPh sb="224" eb="226">
      <t>カンリ</t>
    </rPh>
    <rPh sb="227" eb="229">
      <t>ジキ</t>
    </rPh>
    <rPh sb="237" eb="239">
      <t>イジョウ</t>
    </rPh>
    <rPh sb="240" eb="242">
      <t>ジギョウ</t>
    </rPh>
    <rPh sb="243" eb="246">
      <t>ケイカクテキ</t>
    </rPh>
    <rPh sb="247" eb="250">
      <t>コウリツテキ</t>
    </rPh>
    <rPh sb="251" eb="253">
      <t>ジッシ</t>
    </rPh>
    <rPh sb="257" eb="259">
      <t>テキセイ</t>
    </rPh>
    <rPh sb="260" eb="262">
      <t>シセツ</t>
    </rPh>
    <rPh sb="262" eb="264">
      <t>セイビ</t>
    </rPh>
    <rPh sb="265" eb="267">
      <t>コウジ</t>
    </rPh>
    <rPh sb="271" eb="273">
      <t>シュクゲン</t>
    </rPh>
    <rPh sb="274" eb="275">
      <t>ツト</t>
    </rPh>
    <rPh sb="277" eb="280">
      <t>アンテイテキ</t>
    </rPh>
    <rPh sb="281" eb="283">
      <t>ジギョウ</t>
    </rPh>
    <rPh sb="283" eb="285">
      <t>ウンエイ</t>
    </rPh>
    <rPh sb="286" eb="287">
      <t>ハカ</t>
    </rPh>
    <rPh sb="288" eb="290">
      <t>ヒツヨウ</t>
    </rPh>
    <rPh sb="298" eb="300">
      <t>レイワ</t>
    </rPh>
    <rPh sb="301" eb="303">
      <t>ネンド</t>
    </rPh>
    <rPh sb="305" eb="310">
      <t>コウエイキギョウホウ</t>
    </rPh>
    <rPh sb="311" eb="313">
      <t>ゼンブ</t>
    </rPh>
    <rPh sb="313" eb="315">
      <t>テキヨウ</t>
    </rPh>
    <rPh sb="316" eb="319">
      <t>ゲスイドウ</t>
    </rPh>
    <rPh sb="329" eb="331">
      <t>ケイカク</t>
    </rPh>
    <rPh sb="332" eb="334">
      <t>サクテイ</t>
    </rPh>
    <rPh sb="335" eb="336">
      <t>オコナ</t>
    </rPh>
    <rPh sb="342" eb="344">
      <t>レイワ</t>
    </rPh>
    <rPh sb="345" eb="347">
      <t>ネンド</t>
    </rPh>
    <rPh sb="349" eb="351">
      <t>レイワ</t>
    </rPh>
    <rPh sb="353" eb="355">
      <t>ネンド</t>
    </rPh>
    <rPh sb="360" eb="362">
      <t>ネンカン</t>
    </rPh>
    <rPh sb="363" eb="365">
      <t>タイショウ</t>
    </rPh>
    <rPh sb="369" eb="371">
      <t>ケイエイ</t>
    </rPh>
    <rPh sb="371" eb="373">
      <t>センリャク</t>
    </rPh>
    <rPh sb="374" eb="376">
      <t>サクテイ</t>
    </rPh>
    <rPh sb="377" eb="3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</si>
</sst>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7E-4439-83E7-81C7AB17EA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F67E-4439-83E7-81C7AB17EA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c:v>
                </c:pt>
                <c:pt idx="1">
                  <c:v>99.97</c:v>
                </c:pt>
                <c:pt idx="2">
                  <c:v>96.61</c:v>
                </c:pt>
                <c:pt idx="3">
                  <c:v>105.83</c:v>
                </c:pt>
                <c:pt idx="4">
                  <c:v>106.19</c:v>
                </c:pt>
              </c:numCache>
            </c:numRef>
          </c:val>
          <c:extLst>
            <c:ext xmlns:c16="http://schemas.microsoft.com/office/drawing/2014/chart" uri="{C3380CC4-5D6E-409C-BE32-E72D297353CC}">
              <c16:uniqueId val="{00000000-A31F-4B6D-998F-9D3FC5B85C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F-4B6D-998F-9D3FC5B85C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D-4E27-B53A-00A370CCA0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D-4E27-B53A-00A370CCA0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3-4E55-9A05-57546F291C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3-4E55-9A05-57546F291C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C-4AFA-96C6-ABABFC0E2A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C-4AFA-96C6-ABABFC0E2A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2-4223-90A4-AF12E9FC88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2-4223-90A4-AF12E9FC88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216.23</c:v>
                </c:pt>
                <c:pt idx="1">
                  <c:v>187.41</c:v>
                </c:pt>
                <c:pt idx="2">
                  <c:v>184.69</c:v>
                </c:pt>
                <c:pt idx="3">
                  <c:v>179.48</c:v>
                </c:pt>
                <c:pt idx="4">
                  <c:v>170.8</c:v>
                </c:pt>
              </c:numCache>
            </c:numRef>
          </c:val>
          <c:extLst>
            <c:ext xmlns:c16="http://schemas.microsoft.com/office/drawing/2014/chart" uri="{C3380CC4-5D6E-409C-BE32-E72D297353CC}">
              <c16:uniqueId val="{00000000-78ED-49B6-BE5A-1EA8D5DAD0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78ED-49B6-BE5A-1EA8D5DAD0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104.47</c:v>
                </c:pt>
                <c:pt idx="1">
                  <c:v>102.06</c:v>
                </c:pt>
                <c:pt idx="2">
                  <c:v>98.05</c:v>
                </c:pt>
                <c:pt idx="3">
                  <c:v>111.28</c:v>
                </c:pt>
                <c:pt idx="4">
                  <c:v>114.64</c:v>
                </c:pt>
              </c:numCache>
            </c:numRef>
          </c:val>
          <c:extLst>
            <c:ext xmlns:c16="http://schemas.microsoft.com/office/drawing/2014/chart" uri="{C3380CC4-5D6E-409C-BE32-E72D297353CC}">
              <c16:uniqueId val="{00000000-B992-412D-A4AD-50F9CDE536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B992-412D-A4AD-50F9CDE536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100.7</c:v>
                </c:pt>
                <c:pt idx="1">
                  <c:v>102.58</c:v>
                </c:pt>
                <c:pt idx="2">
                  <c:v>100.4</c:v>
                </c:pt>
                <c:pt idx="3">
                  <c:v>87.34</c:v>
                </c:pt>
                <c:pt idx="4">
                  <c:v>80.64</c:v>
                </c:pt>
              </c:numCache>
            </c:numRef>
          </c:val>
          <c:extLst>
            <c:ext xmlns:c16="http://schemas.microsoft.com/office/drawing/2014/chart" uri="{C3380CC4-5D6E-409C-BE32-E72D297353CC}">
              <c16:uniqueId val="{00000000-D736-4184-B8D2-67AD6A5F5E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D736-4184-B8D2-67AD6A5F5E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A8-4E76-A545-8158E0F7F8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DBA8-4E76-A545-8158E0F7F8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99.94</c:v>
                </c:pt>
                <c:pt idx="1">
                  <c:v>99.95</c:v>
                </c:pt>
                <c:pt idx="2">
                  <c:v>99.95</c:v>
                </c:pt>
                <c:pt idx="3">
                  <c:v>99.95</c:v>
                </c:pt>
                <c:pt idx="4">
                  <c:v>99.95</c:v>
                </c:pt>
              </c:numCache>
            </c:numRef>
          </c:val>
          <c:extLst>
            <c:ext xmlns:c16="http://schemas.microsoft.com/office/drawing/2014/chart" uri="{C3380CC4-5D6E-409C-BE32-E72D297353CC}">
              <c16:uniqueId val="{00000000-88F4-4674-BC70-B436F8F19C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88F4-4674-BC70-B436F8F19C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東京都　羽村市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55354</v>
      </c>
      <c r="AM8" s="69"/>
      <c r="AN8" s="69"/>
      <c r="AO8" s="69"/>
      <c r="AP8" s="69"/>
      <c r="AQ8" s="69"/>
      <c r="AR8" s="69"/>
      <c r="AS8" s="69"/>
      <c r="AT8" s="68">
        <f>データ!T6</f>
        <v>9.9</v>
      </c>
      <c r="AU8" s="68"/>
      <c r="AV8" s="68"/>
      <c r="AW8" s="68"/>
      <c r="AX8" s="68"/>
      <c r="AY8" s="68"/>
      <c r="AZ8" s="68"/>
      <c r="BA8" s="68"/>
      <c r="BB8" s="68">
        <f>データ!U6</f>
        <v>5591.31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99.63</v>
      </c>
      <c r="Q10" s="68"/>
      <c r="R10" s="68"/>
      <c r="S10" s="68"/>
      <c r="T10" s="68"/>
      <c r="U10" s="68"/>
      <c r="V10" s="68"/>
      <c r="W10" s="68">
        <f>データ!Q6</f>
        <v>100.51</v>
      </c>
      <c r="X10" s="68"/>
      <c r="Y10" s="68"/>
      <c r="Z10" s="68"/>
      <c r="AA10" s="68"/>
      <c r="AB10" s="68"/>
      <c r="AC10" s="68"/>
      <c r="AD10" s="69">
        <f>データ!R6</f>
        <v>1179</v>
      </c>
      <c r="AE10" s="69"/>
      <c r="AF10" s="69"/>
      <c r="AG10" s="69"/>
      <c r="AH10" s="69"/>
      <c r="AI10" s="69"/>
      <c r="AJ10" s="69"/>
      <c r="AK10" s="2"/>
      <c r="AL10" s="69">
        <f>データ!V6</f>
        <v>54888</v>
      </c>
      <c r="AM10" s="69"/>
      <c r="AN10" s="69"/>
      <c r="AO10" s="69"/>
      <c r="AP10" s="69"/>
      <c r="AQ10" s="69"/>
      <c r="AR10" s="69"/>
      <c r="AS10" s="69"/>
      <c r="AT10" s="68">
        <f>データ!W6</f>
        <v>7.95</v>
      </c>
      <c r="AU10" s="68"/>
      <c r="AV10" s="68"/>
      <c r="AW10" s="68"/>
      <c r="AX10" s="68"/>
      <c r="AY10" s="68"/>
      <c r="AZ10" s="68"/>
      <c r="BA10" s="68"/>
      <c r="BB10" s="68">
        <f>データ!X6</f>
        <v>6904.15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FJpOkfbcv8aFylkASZ+ONHwCH/LYebyDxZ6CG3kOfpQCsggucTa+UJfMvV9ZTLQVoHE15Gzpgh65qh6w2RjBrQ==" saltValue="+O39LNvvzMEfdzb2550H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N1" workbookViewId="0">
      <selection activeCell="R8" sqref="R8"/>
    </sheetView>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132276</v>
      </c>
      <c r="D6" s="33">
        <f t="shared" si="3"/>
        <v>47</v>
      </c>
      <c r="E6" s="33">
        <f t="shared" si="3"/>
        <v>17</v>
      </c>
      <c r="F6" s="33">
        <f t="shared" si="3"/>
        <v>1</v>
      </c>
      <c r="G6" s="33">
        <f t="shared" si="3"/>
        <v>0</v>
      </c>
      <c r="H6" s="33" t="str">
        <f t="shared" si="3"/>
        <v>東京都　羽村市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99.63</v>
      </c>
      <c r="Q6" s="34">
        <f t="shared" si="3"/>
        <v>100.51</v>
      </c>
      <c r="R6" s="34">
        <f t="shared" si="3"/>
        <v>1179</v>
      </c>
      <c r="S6" s="34">
        <f t="shared" si="3"/>
        <v>55354</v>
      </c>
      <c r="T6" s="34">
        <f t="shared" si="3"/>
        <v>9.9</v>
      </c>
      <c r="U6" s="34">
        <f t="shared" si="3"/>
        <v>5591.31</v>
      </c>
      <c r="V6" s="34">
        <f t="shared" si="3"/>
        <v>54888</v>
      </c>
      <c r="W6" s="34">
        <f t="shared" si="3"/>
        <v>7.95</v>
      </c>
      <c r="X6" s="34">
        <f t="shared" si="3"/>
        <v>6904.15</v>
      </c>
      <c r="Y6" s="35">
        <f>IF(Y7="",NA(),Y7)</f>
        <v>101</v>
      </c>
      <c r="Z6" s="35">
        <f t="shared" ref="Z6:AH6" si="4">IF(Z7="",NA(),Z7)</f>
        <v>99.97</v>
      </c>
      <c r="AA6" s="35">
        <f t="shared" si="4"/>
        <v>96.61</v>
      </c>
      <c r="AB6" s="35">
        <f t="shared" si="4"/>
        <v>105.83</v>
      </c>
      <c r="AC6" s="35">
        <f t="shared" si="4"/>
        <v>106.19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216.23</v>
      </c>
      <c r="BG6" s="35">
        <f t="shared" ref="BG6:BO6" si="7">IF(BG7="",NA(),BG7)</f>
        <v>187.41</v>
      </c>
      <c r="BH6" s="35">
        <f t="shared" si="7"/>
        <v>184.69</v>
      </c>
      <c r="BI6" s="35">
        <f t="shared" si="7"/>
        <v>179.48</v>
      </c>
      <c r="BJ6" s="35">
        <f t="shared" si="7"/>
        <v>170.8</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104.47</v>
      </c>
      <c r="BR6" s="35">
        <f t="shared" ref="BR6:BZ6" si="8">IF(BR7="",NA(),BR7)</f>
        <v>102.06</v>
      </c>
      <c r="BS6" s="35">
        <f t="shared" si="8"/>
        <v>98.05</v>
      </c>
      <c r="BT6" s="35">
        <f t="shared" si="8"/>
        <v>111.28</v>
      </c>
      <c r="BU6" s="35">
        <f t="shared" si="8"/>
        <v>114.64</v>
      </c>
      <c r="BV6" s="35">
        <f t="shared" si="8"/>
        <v>86.2</v>
      </c>
      <c r="BW6" s="35">
        <f t="shared" si="8"/>
        <v>89.74</v>
      </c>
      <c r="BX6" s="35">
        <f t="shared" si="8"/>
        <v>88.37</v>
      </c>
      <c r="BY6" s="35">
        <f t="shared" si="8"/>
        <v>89.41</v>
      </c>
      <c r="BZ6" s="35">
        <f t="shared" si="8"/>
        <v>88.05</v>
      </c>
      <c r="CA6" s="34" t="str">
        <f>IF(CA7="","",IF(CA7="-","【-】","【"&amp;SUBSTITUTE(TEXT(CA7,"#,##0.00"),"-","△")&amp;"】"))</f>
        <v>【100.34】</v>
      </c>
      <c r="CB6" s="35">
        <f>IF(CB7="",NA(),CB7)</f>
        <v>100.7</v>
      </c>
      <c r="CC6" s="35">
        <f t="shared" ref="CC6:CK6" si="9">IF(CC7="",NA(),CC7)</f>
        <v>102.58</v>
      </c>
      <c r="CD6" s="35">
        <f t="shared" si="9"/>
        <v>100.4</v>
      </c>
      <c r="CE6" s="35">
        <f t="shared" si="9"/>
        <v>87.34</v>
      </c>
      <c r="CF6" s="35">
        <f t="shared" si="9"/>
        <v>80.64</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62.64</v>
      </c>
      <c r="CS6" s="35">
        <f t="shared" si="10"/>
        <v>58.12</v>
      </c>
      <c r="CT6" s="35">
        <f t="shared" si="10"/>
        <v>58.83</v>
      </c>
      <c r="CU6" s="35">
        <f t="shared" si="10"/>
        <v>56.51</v>
      </c>
      <c r="CV6" s="35">
        <f t="shared" si="10"/>
        <v>57.04</v>
      </c>
      <c r="CW6" s="34" t="str">
        <f>IF(CW7="","",IF(CW7="-","【-】","【"&amp;SUBSTITUTE(TEXT(CW7,"#,##0.00"),"-","△")&amp;"】"))</f>
        <v>【59.64】</v>
      </c>
      <c r="CX6" s="35">
        <f>IF(CX7="",NA(),CX7)</f>
        <v>99.94</v>
      </c>
      <c r="CY6" s="35">
        <f t="shared" ref="CY6:DG6" si="11">IF(CY7="",NA(),CY7)</f>
        <v>99.95</v>
      </c>
      <c r="CZ6" s="35">
        <f t="shared" si="11"/>
        <v>99.95</v>
      </c>
      <c r="DA6" s="35">
        <f t="shared" si="11"/>
        <v>99.95</v>
      </c>
      <c r="DB6" s="35">
        <f t="shared" si="11"/>
        <v>99.95</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132276</v>
      </c>
      <c r="D7" s="37">
        <v>47</v>
      </c>
      <c r="E7" s="37">
        <v>17</v>
      </c>
      <c r="F7" s="37">
        <v>1</v>
      </c>
      <c r="G7" s="37">
        <v>0</v>
      </c>
      <c r="H7" s="37" t="s">
        <v>96</v>
      </c>
      <c r="I7" s="37" t="s">
        <v>97</v>
      </c>
      <c r="J7" s="37" t="s">
        <v>98</v>
      </c>
      <c r="K7" s="37" t="s">
        <v>99</v>
      </c>
      <c r="L7" s="37" t="s">
        <v>100</v>
      </c>
      <c r="M7" s="37" t="s">
        <v>101</v>
      </c>
      <c r="N7" s="38" t="s">
        <v>102</v>
      </c>
      <c r="O7" s="38" t="s">
        <v>103</v>
      </c>
      <c r="P7" s="38">
        <v>99.63</v>
      </c>
      <c r="Q7" s="38">
        <v>100.51</v>
      </c>
      <c r="R7" s="38">
        <v>1179</v>
      </c>
      <c r="S7" s="38">
        <v>55354</v>
      </c>
      <c r="T7" s="38">
        <v>9.9</v>
      </c>
      <c r="U7" s="38">
        <v>5591.31</v>
      </c>
      <c r="V7" s="38">
        <v>54888</v>
      </c>
      <c r="W7" s="38">
        <v>7.95</v>
      </c>
      <c r="X7" s="38">
        <v>6904.15</v>
      </c>
      <c r="Y7" s="38">
        <v>101</v>
      </c>
      <c r="Z7" s="38">
        <v>99.97</v>
      </c>
      <c r="AA7" s="38">
        <v>96.61</v>
      </c>
      <c r="AB7" s="38">
        <v>105.83</v>
      </c>
      <c r="AC7" s="38">
        <v>106.19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216.23</v>
      </c>
      <c r="BG7" s="38">
        <v>187.41</v>
      </c>
      <c r="BH7" s="38">
        <v>184.69</v>
      </c>
      <c r="BI7" s="38">
        <v>179.48</v>
      </c>
      <c r="BJ7" s="38">
        <v>170.8</v>
      </c>
      <c r="BK7" s="38">
        <v>664.04</v>
      </c>
      <c r="BL7" s="38">
        <v>625.12</v>
      </c>
      <c r="BM7" s="38">
        <v>610.16999999999996</v>
      </c>
      <c r="BN7" s="38">
        <v>605.9</v>
      </c>
      <c r="BO7" s="38">
        <v>653.69000000000005</v>
      </c>
      <c r="BP7" s="38">
        <v>682.51</v>
      </c>
      <c r="BQ7" s="38">
        <v>104.47</v>
      </c>
      <c r="BR7" s="38">
        <v>102.06</v>
      </c>
      <c r="BS7" s="38">
        <v>98.05</v>
      </c>
      <c r="BT7" s="38">
        <v>111.28</v>
      </c>
      <c r="BU7" s="38">
        <v>114.64</v>
      </c>
      <c r="BV7" s="38">
        <v>86.2</v>
      </c>
      <c r="BW7" s="38">
        <v>89.74</v>
      </c>
      <c r="BX7" s="38">
        <v>88.37</v>
      </c>
      <c r="BY7" s="38">
        <v>89.41</v>
      </c>
      <c r="BZ7" s="38">
        <v>88.05</v>
      </c>
      <c r="CA7" s="38">
        <v>100.34</v>
      </c>
      <c r="CB7" s="38">
        <v>100.7</v>
      </c>
      <c r="CC7" s="38">
        <v>102.58</v>
      </c>
      <c r="CD7" s="38">
        <v>100.4</v>
      </c>
      <c r="CE7" s="38">
        <v>87.34</v>
      </c>
      <c r="CF7" s="38">
        <v>80.64</v>
      </c>
      <c r="CG7" s="38">
        <v>146.47999999999999</v>
      </c>
      <c r="CH7" s="38">
        <v>141.24</v>
      </c>
      <c r="CI7" s="38">
        <v>143.05000000000001</v>
      </c>
      <c r="CJ7" s="38">
        <v>142.05000000000001</v>
      </c>
      <c r="CK7" s="38">
        <v>141.15</v>
      </c>
      <c r="CL7" s="38">
        <v>136.15</v>
      </c>
      <c r="CM7" s="38" t="s">
        <v>102</v>
      </c>
      <c r="CN7" s="38" t="s">
        <v>102</v>
      </c>
      <c r="CO7" s="38" t="s">
        <v>102</v>
      </c>
      <c r="CP7" s="38" t="s">
        <v>102</v>
      </c>
      <c r="CQ7" s="38" t="s">
        <v>102</v>
      </c>
      <c r="CR7" s="38">
        <v>62.64</v>
      </c>
      <c r="CS7" s="38">
        <v>58.12</v>
      </c>
      <c r="CT7" s="38">
        <v>58.83</v>
      </c>
      <c r="CU7" s="38">
        <v>56.51</v>
      </c>
      <c r="CV7" s="38">
        <v>57.04</v>
      </c>
      <c r="CW7" s="38">
        <v>59.64</v>
      </c>
      <c r="CX7" s="38">
        <v>99.94</v>
      </c>
      <c r="CY7" s="38">
        <v>99.95</v>
      </c>
      <c r="CZ7" s="38">
        <v>99.95</v>
      </c>
      <c r="DA7" s="38">
        <v>99.95</v>
      </c>
      <c r="DB7" s="38">
        <v>99.95</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722067</cp:lastModifiedBy>
  <dcterms:created xsi:type="dcterms:W3CDTF">2020-12-04T02:45:30Z</dcterms:created>
  <dcterms:modified xsi:type="dcterms:W3CDTF">2021-02-04T07:11:15Z</dcterms:modified>
  <cp:category/>
</cp:coreProperties>
</file>