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5WzeJHnMRwMHk66gt4M0bpKGGaUEv0sPZ8RXl08lj4WbrtQS3vzi8+CiYCNi/Fc9U77/nbCXtQXfROXxjnMaw==" workbookSaltValue="r1aeozK9nJX61tSEevDgVg==" workbookSpinCount="100000"/>
  <bookViews>
    <workbookView xWindow="0" yWindow="336" windowWidth="22956" windowHeight="12024"/>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<sst xmlns="http://schemas.openxmlformats.org/spreadsheetml/2006/main" xmlns:r="http://schemas.openxmlformats.org/officeDocument/2006/relationships" count="114" uniqueCount="114">
  <si>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</si>
  <si>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</si>
  <si>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</si>
  <si>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</si>
  <si>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</si>
  <si>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</si>
  <si>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</si>
  <si>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</si>
  <si>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</si>
  <si>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</si>
  <si>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　下水道使用料収入については、大口使用者の動向や、人口減少、節水型社会への移行などの要因により、減少傾向となっているが、令和6年10月の下水道使用料改定に伴い。今後、改善が見込まれている。当市の普及率は99.74%であることから、下水道使用料収入の使用水量増加による大きな伸びは見込めないが、引き続き大口使用者の動向を注視していく。
　一方、今後は法定耐用年数を超過する施設が増加していくため、適正な維持管理を実施するとともに、施設の長寿命化を図っていく必要があり、この費用の財源を確保していくことが不可欠となってくる。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計画的で効率的な事業の実施が必要となるため、下水道ストックマネジメント計画や下水道事業経営戦略を改定し、経営の健全化に取り組んでいく。</t>
    <rPh sb="60" eb="62">
      <t>レイワ</t>
    </rPh>
    <rPh sb="63" eb="64">
      <t>ネン</t>
    </rPh>
    <rPh sb="66" eb="67">
      <t>ガツ</t>
    </rPh>
    <rPh sb="68" eb="71">
      <t>ゲスイドウ</t>
    </rPh>
    <rPh sb="71" eb="74">
      <t>シヨウリョウ</t>
    </rPh>
    <rPh sb="74" eb="76">
      <t>カイテイ</t>
    </rPh>
    <rPh sb="77" eb="78">
      <t>トモナ</t>
    </rPh>
    <rPh sb="80" eb="82">
      <t>コンゴ</t>
    </rPh>
    <rPh sb="83" eb="85">
      <t>カイゼン</t>
    </rPh>
    <rPh sb="86" eb="88">
      <t>ミコ</t>
    </rPh>
    <rPh sb="120" eb="121">
      <t>リョウ</t>
    </rPh>
    <rPh sb="121" eb="123">
      <t>シュウニュウ</t>
    </rPh>
    <rPh sb="124" eb="126">
      <t>シヨウ</t>
    </rPh>
    <rPh sb="126" eb="128">
      <t>スイリョウ</t>
    </rPh>
    <rPh sb="128" eb="130">
      <t>ゾウカ</t>
    </rPh>
    <rPh sb="133" eb="134">
      <t>オオ</t>
    </rPh>
    <rPh sb="174" eb="176">
      <t>ホウテイ</t>
    </rPh>
    <rPh sb="176" eb="178">
      <t>タイヨウ</t>
    </rPh>
    <rPh sb="178" eb="180">
      <t>ネンスウ</t>
    </rPh>
    <rPh sb="181" eb="183">
      <t>チョウカ</t>
    </rPh>
    <rPh sb="185" eb="187">
      <t>シセツ</t>
    </rPh>
    <rPh sb="188" eb="190">
      <t>ゾウカ</t>
    </rPh>
    <rPh sb="197" eb="199">
      <t>テキセイ</t>
    </rPh>
    <rPh sb="200" eb="202">
      <t>イジ</t>
    </rPh>
    <rPh sb="202" eb="204">
      <t>カンリ</t>
    </rPh>
    <rPh sb="205" eb="207">
      <t>ジッシ</t>
    </rPh>
    <rPh sb="214" eb="216">
      <t>シセツ</t>
    </rPh>
    <rPh sb="217" eb="218">
      <t>チョウ</t>
    </rPh>
    <rPh sb="218" eb="221">
      <t>ジュミョウカ</t>
    </rPh>
    <rPh sb="222" eb="223">
      <t>ハカ</t>
    </rPh>
    <rPh sb="227" eb="229">
      <t>ヒツヨウ</t>
    </rPh>
    <rPh sb="291" eb="293">
      <t>ヨクセイ</t>
    </rPh>
    <rPh sb="297" eb="299">
      <t>ゾウカ</t>
    </rPh>
    <rPh sb="301" eb="303">
      <t>ジギョウ</t>
    </rPh>
    <rPh sb="303" eb="304">
      <t>ヒ</t>
    </rPh>
    <rPh sb="305" eb="308">
      <t>ヘイジュンカ</t>
    </rPh>
    <rPh sb="309" eb="310">
      <t>ハカ</t>
    </rPh>
    <rPh sb="329" eb="331">
      <t>ジギョウ</t>
    </rPh>
    <rPh sb="335" eb="337">
      <t>ヒツヨウ</t>
    </rPh>
    <rPh sb="343" eb="346">
      <t>ゲスイドウ</t>
    </rPh>
    <rPh sb="356" eb="358">
      <t>ケイカク</t>
    </rPh>
    <rPh sb="359" eb="362">
      <t>ゲスイドウ</t>
    </rPh>
    <rPh sb="362" eb="364">
      <t>ジギョウ</t>
    </rPh>
    <rPh sb="364" eb="366">
      <t>ケイエイ</t>
    </rPh>
    <rPh sb="366" eb="368">
      <t>センリャク</t>
    </rPh>
    <rPh sb="369" eb="371">
      <t>カイテイ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</si>
  <si>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</si>
  <si>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</si>
  <si>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</si>
  <si>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</si>
  <si>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</si>
  <si>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</si>
  <si>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</si>
  <si>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</si>
  <si>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</si>
  <si>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</si>
  <si>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</si>
  <si>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</si>
  <si>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</si>
  <si>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</si>
  <si>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</si>
  <si>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</si>
  <si>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</si>
  <si>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</si>
  <si>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</si>
  <si>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</si>
  <si>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</si>
  <si>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</si>
  <si>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</si>
  <si>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</si>
  <si>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</si>
  <si>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</si>
  <si>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経費回収率の数値が100%を下回っていることから、収支バランスの均衡を目指す中で、使用料の適正化と汚水処理費の縮減について取り組む必要がある。
⑥ 汚水処理原価は、類似団体の平均値よりも下回っている。今後も汚水処理費の動向に注視していく。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12" eb="314">
      <t>ケントウ</t>
    </rPh>
    <rPh sb="320" eb="321">
      <t>ト</t>
    </rPh>
    <rPh sb="322" eb="323">
      <t>ク</t>
    </rPh>
    <rPh sb="324" eb="326">
      <t>ヒツヨウ</t>
    </rPh>
    <rPh sb="330" eb="332">
      <t>ゲンカ</t>
    </rPh>
    <rPh sb="375" eb="378">
      <t>スイセンカ</t>
    </rPh>
    <rPh sb="378" eb="379">
      <t>リツ</t>
    </rPh>
    <rPh sb="380" eb="382">
      <t>スウチ</t>
    </rPh>
    <phoneticPr fontId="1"/>
  </si>
  <si>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</si>
  <si>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</si>
  <si>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</si>
  <si>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</si>
  <si>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</si>
  <si>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</si>
  <si>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</si>
  <si>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</si>
  <si>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</si>
  <si>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</si>
  <si>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</si>
  <si>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</si>
  <si>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</si>
  <si>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</si>
  <si>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</si>
  <si>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</si>
  <si>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</si>
  <si>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</si>
  <si>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</si>
  <si>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</si>
  <si>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</si>
  <si>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</si>
  <si>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</si>
  <si>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</si>
  <si>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</si>
  <si>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</si>
  <si>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</si>
  <si>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</si>
  <si>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</si>
  <si>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</si>
  <si>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</si>
  <si>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</si>
  <si>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</si>
  <si>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</si>
  <si>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</si>
  <si>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</si>
  <si>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</si>
  <si>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</si>
  <si>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</si>
  <si>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</si>
  <si>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</si>
  <si>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</si>
  <si>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</si>
  <si>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</si>
  <si>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</si>
  <si>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</si>
  <si>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</si>
  <si>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</si>
  <si>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</si>
  <si>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</si>
  <si>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</si>
  <si>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</si>
  <si>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</si>
  <si>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</si>
  <si>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</si>
  <si>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</si>
  <si>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</si>
  <si>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</si>
  <si>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</si>
  <si>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羽村市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</si>
  <si>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</si>
  <si>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</si>
  <si>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</si>
  <si>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</si>
  <si>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</si>
  <si>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</si>
  <si>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</si>
  <si>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</si>
  <si>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</si>
  <si>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</si>
  <si>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</si>
  <si>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</si>
  <si>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</si>
  <si>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</si>
  <si>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</si>
  <si>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当市は、この計画に基づき、汚水管路内をテレビカメラにより点検、調査し、不良個所の内面補修工事を実施することで、汚水管の長寿命化を図っている。</t>
    <rPh sb="124" eb="125">
      <t>ロ</t>
    </rPh>
    <rPh sb="125" eb="126">
      <t>ナイ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</si>
</sst>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8.e-002</c:v>
                </c:pt>
                <c:pt idx="2">
                  <c:v>0.24</c:v>
                </c:pt>
                <c:pt idx="3">
                  <c:v>0.14000000000000001</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60.78</c:v>
                </c:pt>
                <c:pt idx="2">
                  <c:v>59.96</c:v>
                </c:pt>
                <c:pt idx="3">
                  <c:v>59.9</c:v>
                </c:pt>
                <c:pt idx="4">
                  <c:v>60.13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99.96</c:v>
                </c:pt>
                <c:pt idx="2">
                  <c:v>99.96</c:v>
                </c:pt>
                <c:pt idx="3">
                  <c:v>99.96</c:v>
                </c:pt>
                <c:pt idx="4">
                  <c:v>99.96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94.17</c:v>
                </c:pt>
                <c:pt idx="2">
                  <c:v>94.27</c:v>
                </c:pt>
                <c:pt idx="3">
                  <c:v>94.46</c:v>
                </c:pt>
                <c:pt idx="4">
                  <c:v>94.37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90.8</c:v>
                </c:pt>
                <c:pt idx="2">
                  <c:v>91.54</c:v>
                </c:pt>
                <c:pt idx="3">
                  <c:v>92.44</c:v>
                </c:pt>
                <c:pt idx="4">
                  <c:v>89.93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106.67</c:v>
                </c:pt>
                <c:pt idx="2">
                  <c:v>106.9</c:v>
                </c:pt>
                <c:pt idx="3">
                  <c:v>106.74</c:v>
                </c:pt>
                <c:pt idx="4">
                  <c:v>106.65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55.76</c:v>
                </c:pt>
                <c:pt idx="2">
                  <c:v>56.98</c:v>
                </c:pt>
                <c:pt idx="3">
                  <c:v>58.18</c:v>
                </c:pt>
                <c:pt idx="4">
                  <c:v>59.57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23.25</c:v>
                </c:pt>
                <c:pt idx="2">
                  <c:v>25.2</c:v>
                </c:pt>
                <c:pt idx="3">
                  <c:v>27.42</c:v>
                </c:pt>
                <c:pt idx="4">
                  <c:v>30.01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1.06</c:v>
                </c:pt>
                <c:pt idx="2">
                  <c:v>2.02</c:v>
                </c:pt>
                <c:pt idx="3">
                  <c:v>2.67</c:v>
                </c:pt>
                <c:pt idx="4">
                  <c:v>3.43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14.58</c:v>
                </c:pt>
                <c:pt idx="2">
                  <c:v>25.99</c:v>
                </c:pt>
                <c:pt idx="3">
                  <c:v>35.770000000000003</c:v>
                </c:pt>
                <c:pt idx="4">
                  <c:v>51.48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3.68</c:v>
                </c:pt>
                <c:pt idx="2">
                  <c:v>5.3</c:v>
                </c:pt>
                <c:pt idx="3">
                  <c:v>6.49</c:v>
                </c:pt>
                <c:pt idx="4">
                  <c:v>6.74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27.88</c:v>
                </c:pt>
                <c:pt idx="2">
                  <c:v>49.6</c:v>
                </c:pt>
                <c:pt idx="3">
                  <c:v>57.86</c:v>
                </c:pt>
                <c:pt idx="4">
                  <c:v>72.930000000000007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67.86</c:v>
                </c:pt>
                <c:pt idx="2">
                  <c:v>72.92</c:v>
                </c:pt>
                <c:pt idx="3">
                  <c:v>81.19</c:v>
                </c:pt>
                <c:pt idx="4">
                  <c:v>85.86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371.85</c:v>
                </c:pt>
                <c:pt idx="2">
                  <c:v>334.72</c:v>
                </c:pt>
                <c:pt idx="3">
                  <c:v>308.95</c:v>
                </c:pt>
                <c:pt idx="4">
                  <c:v>304.14999999999998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709.4</c:v>
                </c:pt>
                <c:pt idx="2">
                  <c:v>734.47</c:v>
                </c:pt>
                <c:pt idx="3">
                  <c:v>720.89</c:v>
                </c:pt>
                <c:pt idx="4">
                  <c:v>676.93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84.54</c:v>
                </c:pt>
                <c:pt idx="2">
                  <c:v>86.17</c:v>
                </c:pt>
                <c:pt idx="3">
                  <c:v>87.87</c:v>
                </c:pt>
                <c:pt idx="4">
                  <c:v>83.15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91.14</c:v>
                </c:pt>
                <c:pt idx="2">
                  <c:v>90.69</c:v>
                </c:pt>
                <c:pt idx="3">
                  <c:v>90.5</c:v>
                </c:pt>
                <c:pt idx="4">
                  <c:v>92.66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100.82</c:v>
                </c:pt>
                <c:pt idx="2">
                  <c:v>100.93</c:v>
                </c:pt>
                <c:pt idx="3">
                  <c:v>100.15</c:v>
                </c:pt>
                <c:pt idx="4">
                  <c:v>104.13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136.86000000000001</c:v>
                </c:pt>
                <c:pt idx="2">
                  <c:v>138.52000000000001</c:v>
                </c:pt>
                <c:pt idx="3">
                  <c:v>138.66999999999999</c:v>
                </c:pt>
                <c:pt idx="4">
                  <c:v>139.12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1" workbookViewId="0">
      <selection activeCell="V1" sqref="V1"/>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羽村市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54416</v>
      </c>
      <c r="AM8" s="21"/>
      <c r="AN8" s="21"/>
      <c r="AO8" s="21"/>
      <c r="AP8" s="21"/>
      <c r="AQ8" s="21"/>
      <c r="AR8" s="21"/>
      <c r="AS8" s="21"/>
      <c r="AT8" s="7">
        <f>データ!T6</f>
        <v>9.9</v>
      </c>
      <c r="AU8" s="7"/>
      <c r="AV8" s="7"/>
      <c r="AW8" s="7"/>
      <c r="AX8" s="7"/>
      <c r="AY8" s="7"/>
      <c r="AZ8" s="7"/>
      <c r="BA8" s="7"/>
      <c r="BB8" s="7">
        <f>データ!U6</f>
        <v>5496.57</v>
      </c>
      <c r="BC8" s="7"/>
      <c r="BD8" s="7"/>
      <c r="BE8" s="7"/>
      <c r="BF8" s="7"/>
      <c r="BG8" s="7"/>
      <c r="BH8" s="7"/>
      <c r="BI8" s="7"/>
      <c r="BJ8" s="3"/>
      <c r="BK8" s="3"/>
      <c r="BL8" s="27" t="s">
        <v>16</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73.89</v>
      </c>
      <c r="J10" s="7"/>
      <c r="K10" s="7"/>
      <c r="L10" s="7"/>
      <c r="M10" s="7"/>
      <c r="N10" s="7"/>
      <c r="O10" s="7"/>
      <c r="P10" s="7">
        <f>データ!P6</f>
        <v>99.74</v>
      </c>
      <c r="Q10" s="7"/>
      <c r="R10" s="7"/>
      <c r="S10" s="7"/>
      <c r="T10" s="7"/>
      <c r="U10" s="7"/>
      <c r="V10" s="7"/>
      <c r="W10" s="7">
        <f>データ!Q6</f>
        <v>89.4</v>
      </c>
      <c r="X10" s="7"/>
      <c r="Y10" s="7"/>
      <c r="Z10" s="7"/>
      <c r="AA10" s="7"/>
      <c r="AB10" s="7"/>
      <c r="AC10" s="7"/>
      <c r="AD10" s="21">
        <f>データ!R6</f>
        <v>1179</v>
      </c>
      <c r="AE10" s="21"/>
      <c r="AF10" s="21"/>
      <c r="AG10" s="21"/>
      <c r="AH10" s="21"/>
      <c r="AI10" s="21"/>
      <c r="AJ10" s="21"/>
      <c r="AK10" s="2"/>
      <c r="AL10" s="21">
        <f>データ!V6</f>
        <v>54023</v>
      </c>
      <c r="AM10" s="21"/>
      <c r="AN10" s="21"/>
      <c r="AO10" s="21"/>
      <c r="AP10" s="21"/>
      <c r="AQ10" s="21"/>
      <c r="AR10" s="21"/>
      <c r="AS10" s="21"/>
      <c r="AT10" s="7">
        <f>データ!W6</f>
        <v>8.0299999999999994</v>
      </c>
      <c r="AU10" s="7"/>
      <c r="AV10" s="7"/>
      <c r="AW10" s="7"/>
      <c r="AX10" s="7"/>
      <c r="AY10" s="7"/>
      <c r="AZ10" s="7"/>
      <c r="BA10" s="7"/>
      <c r="BB10" s="7">
        <f>データ!X6</f>
        <v>6727.65</v>
      </c>
      <c r="BC10" s="7"/>
      <c r="BD10" s="7"/>
      <c r="BE10" s="7"/>
      <c r="BF10" s="7"/>
      <c r="BG10" s="7"/>
      <c r="BH10" s="7"/>
      <c r="BI10" s="7"/>
      <c r="BJ10" s="2"/>
      <c r="BK10" s="2"/>
      <c r="BL10" s="29" t="s">
        <v>36</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37</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10</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12</v>
      </c>
      <c r="J84" s="12" t="s">
        <v>49</v>
      </c>
      <c r="K84" s="12" t="s">
        <v>50</v>
      </c>
      <c r="L84" s="12" t="s">
        <v>4</v>
      </c>
      <c r="M84" s="12" t="s">
        <v>34</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U92Z0OhZ7GnmIr1gk5g7A9cT3V68NrzBmnNtTZGflt9ppzML0pdmkBLw26C56r6c9w51OvjW9jEVSGj2uT3rA==" saltValue="9Ylu9mGqV9dVCx8IpmIb/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2</v>
      </c>
      <c r="C3" s="64" t="s">
        <v>58</v>
      </c>
      <c r="D3" s="64" t="s">
        <v>59</v>
      </c>
      <c r="E3" s="64" t="s">
        <v>7</v>
      </c>
      <c r="F3" s="64" t="s">
        <v>6</v>
      </c>
      <c r="G3" s="64" t="s">
        <v>26</v>
      </c>
      <c r="H3" s="70" t="s">
        <v>60</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8">
      <c r="A5" s="62" t="s">
        <v>70</v>
      </c>
      <c r="B5" s="66"/>
      <c r="C5" s="66"/>
      <c r="D5" s="66"/>
      <c r="E5" s="66"/>
      <c r="F5" s="66"/>
      <c r="G5" s="66"/>
      <c r="H5" s="72" t="s">
        <v>57</v>
      </c>
      <c r="I5" s="72" t="s">
        <v>71</v>
      </c>
      <c r="J5" s="72" t="s">
        <v>72</v>
      </c>
      <c r="K5" s="72" t="s">
        <v>73</v>
      </c>
      <c r="L5" s="72" t="s">
        <v>74</v>
      </c>
      <c r="M5" s="72" t="s">
        <v>8</v>
      </c>
      <c r="N5" s="72" t="s">
        <v>75</v>
      </c>
      <c r="O5" s="72" t="s">
        <v>76</v>
      </c>
      <c r="P5" s="72" t="s">
        <v>77</v>
      </c>
      <c r="Q5" s="72" t="s">
        <v>78</v>
      </c>
      <c r="R5" s="72" t="s">
        <v>79</v>
      </c>
      <c r="S5" s="72" t="s">
        <v>80</v>
      </c>
      <c r="T5" s="72" t="s">
        <v>81</v>
      </c>
      <c r="U5" s="72" t="s">
        <v>64</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44</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8" s="61" customFormat="1">
      <c r="A6" s="62" t="s">
        <v>96</v>
      </c>
      <c r="B6" s="67">
        <f t="shared" ref="B6:X6" si="1">B7</f>
        <v>2023</v>
      </c>
      <c r="C6" s="67">
        <f t="shared" si="1"/>
        <v>132276</v>
      </c>
      <c r="D6" s="67">
        <f t="shared" si="1"/>
        <v>46</v>
      </c>
      <c r="E6" s="67">
        <f t="shared" si="1"/>
        <v>17</v>
      </c>
      <c r="F6" s="67">
        <f t="shared" si="1"/>
        <v>1</v>
      </c>
      <c r="G6" s="67">
        <f t="shared" si="1"/>
        <v>0</v>
      </c>
      <c r="H6" s="67" t="str">
        <f t="shared" si="1"/>
        <v>東京都　羽村市</v>
      </c>
      <c r="I6" s="67" t="str">
        <f t="shared" si="1"/>
        <v>法適用</v>
      </c>
      <c r="J6" s="67" t="str">
        <f t="shared" si="1"/>
        <v>下水道事業</v>
      </c>
      <c r="K6" s="67" t="str">
        <f t="shared" si="1"/>
        <v>公共下水道</v>
      </c>
      <c r="L6" s="67" t="str">
        <f t="shared" si="1"/>
        <v>Bc1</v>
      </c>
      <c r="M6" s="67" t="str">
        <f t="shared" si="1"/>
        <v>非設置</v>
      </c>
      <c r="N6" s="75" t="str">
        <f t="shared" si="1"/>
        <v>-</v>
      </c>
      <c r="O6" s="75">
        <f t="shared" si="1"/>
        <v>73.89</v>
      </c>
      <c r="P6" s="75">
        <f t="shared" si="1"/>
        <v>99.74</v>
      </c>
      <c r="Q6" s="75">
        <f t="shared" si="1"/>
        <v>89.4</v>
      </c>
      <c r="R6" s="75">
        <f t="shared" si="1"/>
        <v>1179</v>
      </c>
      <c r="S6" s="75">
        <f t="shared" si="1"/>
        <v>54416</v>
      </c>
      <c r="T6" s="75">
        <f t="shared" si="1"/>
        <v>9.9</v>
      </c>
      <c r="U6" s="75">
        <f t="shared" si="1"/>
        <v>5496.57</v>
      </c>
      <c r="V6" s="75">
        <f t="shared" si="1"/>
        <v>54023</v>
      </c>
      <c r="W6" s="75">
        <f t="shared" si="1"/>
        <v>8.0299999999999994</v>
      </c>
      <c r="X6" s="75">
        <f t="shared" si="1"/>
        <v>6727.65</v>
      </c>
      <c r="Y6" s="83" t="str">
        <f t="shared" ref="Y6:AH6" si="2">IF(Y7="",NA(),Y7)</f>
        <v>-</v>
      </c>
      <c r="Z6" s="83">
        <f t="shared" si="2"/>
        <v>90.8</v>
      </c>
      <c r="AA6" s="83">
        <f t="shared" si="2"/>
        <v>91.54</v>
      </c>
      <c r="AB6" s="83">
        <f t="shared" si="2"/>
        <v>92.44</v>
      </c>
      <c r="AC6" s="83">
        <f t="shared" si="2"/>
        <v>89.93</v>
      </c>
      <c r="AD6" s="83" t="str">
        <f t="shared" si="2"/>
        <v>-</v>
      </c>
      <c r="AE6" s="83">
        <f t="shared" si="2"/>
        <v>106.67</v>
      </c>
      <c r="AF6" s="83">
        <f t="shared" si="2"/>
        <v>106.9</v>
      </c>
      <c r="AG6" s="83">
        <f t="shared" si="2"/>
        <v>106.74</v>
      </c>
      <c r="AH6" s="83">
        <f t="shared" si="2"/>
        <v>106.65</v>
      </c>
      <c r="AI6" s="75" t="str">
        <f>IF(AI7="","",IF(AI7="-","【-】","【"&amp;SUBSTITUTE(TEXT(AI7,"#,##0.00"),"-","△")&amp;"】"))</f>
        <v>【105.91】</v>
      </c>
      <c r="AJ6" s="83" t="str">
        <f t="shared" ref="AJ6:AS6" si="3">IF(AJ7="",NA(),AJ7)</f>
        <v>-</v>
      </c>
      <c r="AK6" s="83">
        <f t="shared" si="3"/>
        <v>14.58</v>
      </c>
      <c r="AL6" s="83">
        <f t="shared" si="3"/>
        <v>25.99</v>
      </c>
      <c r="AM6" s="83">
        <f t="shared" si="3"/>
        <v>35.770000000000003</v>
      </c>
      <c r="AN6" s="83">
        <f t="shared" si="3"/>
        <v>51.48</v>
      </c>
      <c r="AO6" s="83" t="str">
        <f t="shared" si="3"/>
        <v>-</v>
      </c>
      <c r="AP6" s="83">
        <f t="shared" si="3"/>
        <v>3.68</v>
      </c>
      <c r="AQ6" s="83">
        <f t="shared" si="3"/>
        <v>5.3</v>
      </c>
      <c r="AR6" s="83">
        <f t="shared" si="3"/>
        <v>6.49</v>
      </c>
      <c r="AS6" s="83">
        <f t="shared" si="3"/>
        <v>6.74</v>
      </c>
      <c r="AT6" s="75" t="str">
        <f>IF(AT7="","",IF(AT7="-","【-】","【"&amp;SUBSTITUTE(TEXT(AT7,"#,##0.00"),"-","△")&amp;"】"))</f>
        <v>【3.03】</v>
      </c>
      <c r="AU6" s="83" t="str">
        <f t="shared" ref="AU6:BD6" si="4">IF(AU7="",NA(),AU7)</f>
        <v>-</v>
      </c>
      <c r="AV6" s="83">
        <f t="shared" si="4"/>
        <v>27.88</v>
      </c>
      <c r="AW6" s="83">
        <f t="shared" si="4"/>
        <v>49.6</v>
      </c>
      <c r="AX6" s="83">
        <f t="shared" si="4"/>
        <v>57.86</v>
      </c>
      <c r="AY6" s="83">
        <f t="shared" si="4"/>
        <v>72.930000000000007</v>
      </c>
      <c r="AZ6" s="83" t="str">
        <f t="shared" si="4"/>
        <v>-</v>
      </c>
      <c r="BA6" s="83">
        <f t="shared" si="4"/>
        <v>67.86</v>
      </c>
      <c r="BB6" s="83">
        <f t="shared" si="4"/>
        <v>72.92</v>
      </c>
      <c r="BC6" s="83">
        <f t="shared" si="4"/>
        <v>81.19</v>
      </c>
      <c r="BD6" s="83">
        <f t="shared" si="4"/>
        <v>85.86</v>
      </c>
      <c r="BE6" s="75" t="str">
        <f>IF(BE7="","",IF(BE7="-","【-】","【"&amp;SUBSTITUTE(TEXT(BE7,"#,##0.00"),"-","△")&amp;"】"))</f>
        <v>【78.43】</v>
      </c>
      <c r="BF6" s="83" t="str">
        <f t="shared" ref="BF6:BO6" si="5">IF(BF7="",NA(),BF7)</f>
        <v>-</v>
      </c>
      <c r="BG6" s="83">
        <f t="shared" si="5"/>
        <v>371.85</v>
      </c>
      <c r="BH6" s="83">
        <f t="shared" si="5"/>
        <v>334.72</v>
      </c>
      <c r="BI6" s="83">
        <f t="shared" si="5"/>
        <v>308.95</v>
      </c>
      <c r="BJ6" s="83">
        <f t="shared" si="5"/>
        <v>304.14999999999998</v>
      </c>
      <c r="BK6" s="83" t="str">
        <f t="shared" si="5"/>
        <v>-</v>
      </c>
      <c r="BL6" s="83">
        <f t="shared" si="5"/>
        <v>709.4</v>
      </c>
      <c r="BM6" s="83">
        <f t="shared" si="5"/>
        <v>734.47</v>
      </c>
      <c r="BN6" s="83">
        <f t="shared" si="5"/>
        <v>720.89</v>
      </c>
      <c r="BO6" s="83">
        <f t="shared" si="5"/>
        <v>676.93</v>
      </c>
      <c r="BP6" s="75" t="str">
        <f>IF(BP7="","",IF(BP7="-","【-】","【"&amp;SUBSTITUTE(TEXT(BP7,"#,##0.00"),"-","△")&amp;"】"))</f>
        <v>【630.82】</v>
      </c>
      <c r="BQ6" s="83" t="str">
        <f t="shared" ref="BQ6:BZ6" si="6">IF(BQ7="",NA(),BQ7)</f>
        <v>-</v>
      </c>
      <c r="BR6" s="83">
        <f t="shared" si="6"/>
        <v>84.54</v>
      </c>
      <c r="BS6" s="83">
        <f t="shared" si="6"/>
        <v>86.17</v>
      </c>
      <c r="BT6" s="83">
        <f t="shared" si="6"/>
        <v>87.87</v>
      </c>
      <c r="BU6" s="83">
        <f t="shared" si="6"/>
        <v>83.15</v>
      </c>
      <c r="BV6" s="83" t="str">
        <f t="shared" si="6"/>
        <v>-</v>
      </c>
      <c r="BW6" s="83">
        <f t="shared" si="6"/>
        <v>91.14</v>
      </c>
      <c r="BX6" s="83">
        <f t="shared" si="6"/>
        <v>90.69</v>
      </c>
      <c r="BY6" s="83">
        <f t="shared" si="6"/>
        <v>90.5</v>
      </c>
      <c r="BZ6" s="83">
        <f t="shared" si="6"/>
        <v>92.66</v>
      </c>
      <c r="CA6" s="75" t="str">
        <f>IF(CA7="","",IF(CA7="-","【-】","【"&amp;SUBSTITUTE(TEXT(CA7,"#,##0.00"),"-","△")&amp;"】"))</f>
        <v>【97.81】</v>
      </c>
      <c r="CB6" s="83" t="str">
        <f t="shared" ref="CB6:CK6" si="7">IF(CB7="",NA(),CB7)</f>
        <v>-</v>
      </c>
      <c r="CC6" s="83">
        <f t="shared" si="7"/>
        <v>100.82</v>
      </c>
      <c r="CD6" s="83">
        <f t="shared" si="7"/>
        <v>100.93</v>
      </c>
      <c r="CE6" s="83">
        <f t="shared" si="7"/>
        <v>100.15</v>
      </c>
      <c r="CF6" s="83">
        <f t="shared" si="7"/>
        <v>104.13</v>
      </c>
      <c r="CG6" s="83" t="str">
        <f t="shared" si="7"/>
        <v>-</v>
      </c>
      <c r="CH6" s="83">
        <f t="shared" si="7"/>
        <v>136.86000000000001</v>
      </c>
      <c r="CI6" s="83">
        <f t="shared" si="7"/>
        <v>138.52000000000001</v>
      </c>
      <c r="CJ6" s="83">
        <f t="shared" si="7"/>
        <v>138.66999999999999</v>
      </c>
      <c r="CK6" s="83">
        <f t="shared" si="7"/>
        <v>139.12</v>
      </c>
      <c r="CL6" s="75" t="str">
        <f>IF(CL7="","",IF(CL7="-","【-】","【"&amp;SUBSTITUTE(TEXT(CL7,"#,##0.00"),"-","△")&amp;"】"))</f>
        <v>【138.75】</v>
      </c>
      <c r="CM6" s="83" t="str">
        <f t="shared" ref="CM6:CV6" si="8">IF(CM7="",NA(),CM7)</f>
        <v>-</v>
      </c>
      <c r="CN6" s="83" t="str">
        <f t="shared" si="8"/>
        <v>-</v>
      </c>
      <c r="CO6" s="83" t="str">
        <f t="shared" si="8"/>
        <v>-</v>
      </c>
      <c r="CP6" s="83" t="str">
        <f t="shared" si="8"/>
        <v>-</v>
      </c>
      <c r="CQ6" s="83" t="str">
        <f t="shared" si="8"/>
        <v>-</v>
      </c>
      <c r="CR6" s="83" t="str">
        <f t="shared" si="8"/>
        <v>-</v>
      </c>
      <c r="CS6" s="83">
        <f t="shared" si="8"/>
        <v>60.78</v>
      </c>
      <c r="CT6" s="83">
        <f t="shared" si="8"/>
        <v>59.96</v>
      </c>
      <c r="CU6" s="83">
        <f t="shared" si="8"/>
        <v>59.9</v>
      </c>
      <c r="CV6" s="83">
        <f t="shared" si="8"/>
        <v>60.13</v>
      </c>
      <c r="CW6" s="75" t="str">
        <f>IF(CW7="","",IF(CW7="-","【-】","【"&amp;SUBSTITUTE(TEXT(CW7,"#,##0.00"),"-","△")&amp;"】"))</f>
        <v>【58.94】</v>
      </c>
      <c r="CX6" s="83" t="str">
        <f t="shared" ref="CX6:DG6" si="9">IF(CX7="",NA(),CX7)</f>
        <v>-</v>
      </c>
      <c r="CY6" s="83">
        <f t="shared" si="9"/>
        <v>99.96</v>
      </c>
      <c r="CZ6" s="83">
        <f t="shared" si="9"/>
        <v>99.96</v>
      </c>
      <c r="DA6" s="83">
        <f t="shared" si="9"/>
        <v>99.96</v>
      </c>
      <c r="DB6" s="83">
        <f t="shared" si="9"/>
        <v>99.96</v>
      </c>
      <c r="DC6" s="83" t="str">
        <f t="shared" si="9"/>
        <v>-</v>
      </c>
      <c r="DD6" s="83">
        <f t="shared" si="9"/>
        <v>94.17</v>
      </c>
      <c r="DE6" s="83">
        <f t="shared" si="9"/>
        <v>94.27</v>
      </c>
      <c r="DF6" s="83">
        <f t="shared" si="9"/>
        <v>94.46</v>
      </c>
      <c r="DG6" s="83">
        <f t="shared" si="9"/>
        <v>94.37</v>
      </c>
      <c r="DH6" s="75" t="str">
        <f>IF(DH7="","",IF(DH7="-","【-】","【"&amp;SUBSTITUTE(TEXT(DH7,"#,##0.00"),"-","△")&amp;"】"))</f>
        <v>【95.91】</v>
      </c>
      <c r="DI6" s="83" t="str">
        <f t="shared" ref="DI6:DR6" si="10">IF(DI7="",NA(),DI7)</f>
        <v>-</v>
      </c>
      <c r="DJ6" s="83">
        <f t="shared" si="10"/>
        <v>55.76</v>
      </c>
      <c r="DK6" s="83">
        <f t="shared" si="10"/>
        <v>56.98</v>
      </c>
      <c r="DL6" s="83">
        <f t="shared" si="10"/>
        <v>58.18</v>
      </c>
      <c r="DM6" s="83">
        <f t="shared" si="10"/>
        <v>59.57</v>
      </c>
      <c r="DN6" s="83" t="str">
        <f t="shared" si="10"/>
        <v>-</v>
      </c>
      <c r="DO6" s="83">
        <f t="shared" si="10"/>
        <v>23.25</v>
      </c>
      <c r="DP6" s="83">
        <f t="shared" si="10"/>
        <v>25.2</v>
      </c>
      <c r="DQ6" s="83">
        <f t="shared" si="10"/>
        <v>27.42</v>
      </c>
      <c r="DR6" s="83">
        <f t="shared" si="10"/>
        <v>30.01</v>
      </c>
      <c r="DS6" s="75" t="str">
        <f>IF(DS7="","",IF(DS7="-","【-】","【"&amp;SUBSTITUTE(TEXT(DS7,"#,##0.00"),"-","△")&amp;"】"))</f>
        <v>【41.09】</v>
      </c>
      <c r="DT6" s="83" t="str">
        <f t="shared" ref="DT6:EC6" si="11">IF(DT7="",NA(),DT7)</f>
        <v>-</v>
      </c>
      <c r="DU6" s="75">
        <f t="shared" si="11"/>
        <v>0</v>
      </c>
      <c r="DV6" s="75">
        <f t="shared" si="11"/>
        <v>0</v>
      </c>
      <c r="DW6" s="75">
        <f t="shared" si="11"/>
        <v>0</v>
      </c>
      <c r="DX6" s="75">
        <f t="shared" si="11"/>
        <v>0</v>
      </c>
      <c r="DY6" s="83" t="str">
        <f t="shared" si="11"/>
        <v>-</v>
      </c>
      <c r="DZ6" s="83">
        <f t="shared" si="11"/>
        <v>1.06</v>
      </c>
      <c r="EA6" s="83">
        <f t="shared" si="11"/>
        <v>2.02</v>
      </c>
      <c r="EB6" s="83">
        <f t="shared" si="11"/>
        <v>2.67</v>
      </c>
      <c r="EC6" s="83">
        <f t="shared" si="11"/>
        <v>3.43</v>
      </c>
      <c r="ED6" s="75" t="str">
        <f>IF(ED7="","",IF(ED7="-","【-】","【"&amp;SUBSTITUTE(TEXT(ED7,"#,##0.00"),"-","△")&amp;"】"))</f>
        <v>【8.68】</v>
      </c>
      <c r="EE6" s="83" t="str">
        <f t="shared" ref="EE6:EN6" si="12">IF(EE7="",NA(),EE7)</f>
        <v>-</v>
      </c>
      <c r="EF6" s="75">
        <f t="shared" si="12"/>
        <v>0</v>
      </c>
      <c r="EG6" s="75">
        <f t="shared" si="12"/>
        <v>0</v>
      </c>
      <c r="EH6" s="75">
        <f t="shared" si="12"/>
        <v>0</v>
      </c>
      <c r="EI6" s="75">
        <f t="shared" si="12"/>
        <v>0</v>
      </c>
      <c r="EJ6" s="83" t="str">
        <f t="shared" si="12"/>
        <v>-</v>
      </c>
      <c r="EK6" s="83">
        <f t="shared" si="12"/>
        <v>8.e-002</v>
      </c>
      <c r="EL6" s="83">
        <f t="shared" si="12"/>
        <v>0.24</v>
      </c>
      <c r="EM6" s="83">
        <f t="shared" si="12"/>
        <v>0.14000000000000001</v>
      </c>
      <c r="EN6" s="83">
        <f t="shared" si="12"/>
        <v>6.e-002</v>
      </c>
      <c r="EO6" s="75" t="str">
        <f>IF(EO7="","",IF(EO7="-","【-】","【"&amp;SUBSTITUTE(TEXT(EO7,"#,##0.00"),"-","△")&amp;"】"))</f>
        <v>【0.22】</v>
      </c>
    </row>
    <row r="7" spans="1:148" s="61" customFormat="1">
      <c r="A7" s="62"/>
      <c r="B7" s="68">
        <v>2023</v>
      </c>
      <c r="C7" s="68">
        <v>132276</v>
      </c>
      <c r="D7" s="68">
        <v>46</v>
      </c>
      <c r="E7" s="68">
        <v>17</v>
      </c>
      <c r="F7" s="68">
        <v>1</v>
      </c>
      <c r="G7" s="68">
        <v>0</v>
      </c>
      <c r="H7" s="68" t="s">
        <v>97</v>
      </c>
      <c r="I7" s="68" t="s">
        <v>98</v>
      </c>
      <c r="J7" s="68" t="s">
        <v>99</v>
      </c>
      <c r="K7" s="68" t="s">
        <v>100</v>
      </c>
      <c r="L7" s="68" t="s">
        <v>101</v>
      </c>
      <c r="M7" s="68" t="s">
        <v>102</v>
      </c>
      <c r="N7" s="76" t="s">
        <v>103</v>
      </c>
      <c r="O7" s="76">
        <v>73.89</v>
      </c>
      <c r="P7" s="76">
        <v>99.74</v>
      </c>
      <c r="Q7" s="76">
        <v>89.4</v>
      </c>
      <c r="R7" s="76">
        <v>1179</v>
      </c>
      <c r="S7" s="76">
        <v>54416</v>
      </c>
      <c r="T7" s="76">
        <v>9.9</v>
      </c>
      <c r="U7" s="76">
        <v>5496.57</v>
      </c>
      <c r="V7" s="76">
        <v>54023</v>
      </c>
      <c r="W7" s="76">
        <v>8.0299999999999994</v>
      </c>
      <c r="X7" s="76">
        <v>6727.65</v>
      </c>
      <c r="Y7" s="76" t="s">
        <v>103</v>
      </c>
      <c r="Z7" s="76">
        <v>90.8</v>
      </c>
      <c r="AA7" s="76">
        <v>91.54</v>
      </c>
      <c r="AB7" s="76">
        <v>92.44</v>
      </c>
      <c r="AC7" s="76">
        <v>89.93</v>
      </c>
      <c r="AD7" s="76" t="s">
        <v>103</v>
      </c>
      <c r="AE7" s="76">
        <v>106.67</v>
      </c>
      <c r="AF7" s="76">
        <v>106.9</v>
      </c>
      <c r="AG7" s="76">
        <v>106.74</v>
      </c>
      <c r="AH7" s="76">
        <v>106.65</v>
      </c>
      <c r="AI7" s="76">
        <v>105.91</v>
      </c>
      <c r="AJ7" s="76" t="s">
        <v>103</v>
      </c>
      <c r="AK7" s="76">
        <v>14.58</v>
      </c>
      <c r="AL7" s="76">
        <v>25.99</v>
      </c>
      <c r="AM7" s="76">
        <v>35.770000000000003</v>
      </c>
      <c r="AN7" s="76">
        <v>51.48</v>
      </c>
      <c r="AO7" s="76" t="s">
        <v>103</v>
      </c>
      <c r="AP7" s="76">
        <v>3.68</v>
      </c>
      <c r="AQ7" s="76">
        <v>5.3</v>
      </c>
      <c r="AR7" s="76">
        <v>6.49</v>
      </c>
      <c r="AS7" s="76">
        <v>6.74</v>
      </c>
      <c r="AT7" s="76">
        <v>3.03</v>
      </c>
      <c r="AU7" s="76" t="s">
        <v>103</v>
      </c>
      <c r="AV7" s="76">
        <v>27.88</v>
      </c>
      <c r="AW7" s="76">
        <v>49.6</v>
      </c>
      <c r="AX7" s="76">
        <v>57.86</v>
      </c>
      <c r="AY7" s="76">
        <v>72.930000000000007</v>
      </c>
      <c r="AZ7" s="76" t="s">
        <v>103</v>
      </c>
      <c r="BA7" s="76">
        <v>67.86</v>
      </c>
      <c r="BB7" s="76">
        <v>72.92</v>
      </c>
      <c r="BC7" s="76">
        <v>81.19</v>
      </c>
      <c r="BD7" s="76">
        <v>85.86</v>
      </c>
      <c r="BE7" s="76">
        <v>78.430000000000007</v>
      </c>
      <c r="BF7" s="76" t="s">
        <v>103</v>
      </c>
      <c r="BG7" s="76">
        <v>371.85</v>
      </c>
      <c r="BH7" s="76">
        <v>334.72</v>
      </c>
      <c r="BI7" s="76">
        <v>308.95</v>
      </c>
      <c r="BJ7" s="76">
        <v>304.14999999999998</v>
      </c>
      <c r="BK7" s="76" t="s">
        <v>103</v>
      </c>
      <c r="BL7" s="76">
        <v>709.4</v>
      </c>
      <c r="BM7" s="76">
        <v>734.47</v>
      </c>
      <c r="BN7" s="76">
        <v>720.89</v>
      </c>
      <c r="BO7" s="76">
        <v>676.93</v>
      </c>
      <c r="BP7" s="76">
        <v>630.82000000000005</v>
      </c>
      <c r="BQ7" s="76" t="s">
        <v>103</v>
      </c>
      <c r="BR7" s="76">
        <v>84.54</v>
      </c>
      <c r="BS7" s="76">
        <v>86.17</v>
      </c>
      <c r="BT7" s="76">
        <v>87.87</v>
      </c>
      <c r="BU7" s="76">
        <v>83.15</v>
      </c>
      <c r="BV7" s="76" t="s">
        <v>103</v>
      </c>
      <c r="BW7" s="76">
        <v>91.14</v>
      </c>
      <c r="BX7" s="76">
        <v>90.69</v>
      </c>
      <c r="BY7" s="76">
        <v>90.5</v>
      </c>
      <c r="BZ7" s="76">
        <v>92.66</v>
      </c>
      <c r="CA7" s="76">
        <v>97.81</v>
      </c>
      <c r="CB7" s="76" t="s">
        <v>103</v>
      </c>
      <c r="CC7" s="76">
        <v>100.82</v>
      </c>
      <c r="CD7" s="76">
        <v>100.93</v>
      </c>
      <c r="CE7" s="76">
        <v>100.15</v>
      </c>
      <c r="CF7" s="76">
        <v>104.13</v>
      </c>
      <c r="CG7" s="76" t="s">
        <v>103</v>
      </c>
      <c r="CH7" s="76">
        <v>136.86000000000001</v>
      </c>
      <c r="CI7" s="76">
        <v>138.52000000000001</v>
      </c>
      <c r="CJ7" s="76">
        <v>138.66999999999999</v>
      </c>
      <c r="CK7" s="76">
        <v>139.12</v>
      </c>
      <c r="CL7" s="76">
        <v>138.75</v>
      </c>
      <c r="CM7" s="76" t="s">
        <v>103</v>
      </c>
      <c r="CN7" s="76" t="s">
        <v>103</v>
      </c>
      <c r="CO7" s="76" t="s">
        <v>103</v>
      </c>
      <c r="CP7" s="76" t="s">
        <v>103</v>
      </c>
      <c r="CQ7" s="76" t="s">
        <v>103</v>
      </c>
      <c r="CR7" s="76" t="s">
        <v>103</v>
      </c>
      <c r="CS7" s="76">
        <v>60.78</v>
      </c>
      <c r="CT7" s="76">
        <v>59.96</v>
      </c>
      <c r="CU7" s="76">
        <v>59.9</v>
      </c>
      <c r="CV7" s="76">
        <v>60.13</v>
      </c>
      <c r="CW7" s="76">
        <v>58.94</v>
      </c>
      <c r="CX7" s="76" t="s">
        <v>103</v>
      </c>
      <c r="CY7" s="76">
        <v>99.96</v>
      </c>
      <c r="CZ7" s="76">
        <v>99.96</v>
      </c>
      <c r="DA7" s="76">
        <v>99.96</v>
      </c>
      <c r="DB7" s="76">
        <v>99.96</v>
      </c>
      <c r="DC7" s="76" t="s">
        <v>103</v>
      </c>
      <c r="DD7" s="76">
        <v>94.17</v>
      </c>
      <c r="DE7" s="76">
        <v>94.27</v>
      </c>
      <c r="DF7" s="76">
        <v>94.46</v>
      </c>
      <c r="DG7" s="76">
        <v>94.37</v>
      </c>
      <c r="DH7" s="76">
        <v>95.91</v>
      </c>
      <c r="DI7" s="76" t="s">
        <v>103</v>
      </c>
      <c r="DJ7" s="76">
        <v>55.76</v>
      </c>
      <c r="DK7" s="76">
        <v>56.98</v>
      </c>
      <c r="DL7" s="76">
        <v>58.18</v>
      </c>
      <c r="DM7" s="76">
        <v>59.57</v>
      </c>
      <c r="DN7" s="76" t="s">
        <v>103</v>
      </c>
      <c r="DO7" s="76">
        <v>23.25</v>
      </c>
      <c r="DP7" s="76">
        <v>25.2</v>
      </c>
      <c r="DQ7" s="76">
        <v>27.42</v>
      </c>
      <c r="DR7" s="76">
        <v>30.01</v>
      </c>
      <c r="DS7" s="76">
        <v>41.09</v>
      </c>
      <c r="DT7" s="76" t="s">
        <v>103</v>
      </c>
      <c r="DU7" s="76">
        <v>0</v>
      </c>
      <c r="DV7" s="76">
        <v>0</v>
      </c>
      <c r="DW7" s="76">
        <v>0</v>
      </c>
      <c r="DX7" s="76">
        <v>0</v>
      </c>
      <c r="DY7" s="76" t="s">
        <v>103</v>
      </c>
      <c r="DZ7" s="76">
        <v>1.06</v>
      </c>
      <c r="EA7" s="76">
        <v>2.02</v>
      </c>
      <c r="EB7" s="76">
        <v>2.67</v>
      </c>
      <c r="EC7" s="76">
        <v>3.43</v>
      </c>
      <c r="ED7" s="76">
        <v>8.68</v>
      </c>
      <c r="EE7" s="76" t="s">
        <v>103</v>
      </c>
      <c r="EF7" s="76">
        <v>0</v>
      </c>
      <c r="EG7" s="76">
        <v>0</v>
      </c>
      <c r="EH7" s="76">
        <v>0</v>
      </c>
      <c r="EI7" s="76">
        <v>0</v>
      </c>
      <c r="EJ7" s="76" t="s">
        <v>103</v>
      </c>
      <c r="EK7" s="76">
        <v>8.e-002</v>
      </c>
      <c r="EL7" s="76">
        <v>0.24</v>
      </c>
      <c r="EM7" s="76">
        <v>0.14000000000000001</v>
      </c>
      <c r="EN7" s="76">
        <v>6.e-002</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709016</cp:lastModifiedBy>
  <dcterms:created xsi:type="dcterms:W3CDTF">2025-03-26T04:18:51Z</dcterms:created>
  <dcterms:modified xsi:type="dcterms:W3CDTF">2025-03-26T04:18:51Z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2025-03-26T04:18:51Z</vt:filetime>
  </property>
</Properties>
</file>