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<sst xmlns="http://schemas.openxmlformats.org/spreadsheetml/2006/main" count="232" uniqueCount="120">
  <si>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</si>
  <si>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</si>
  <si>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</si>
  <si>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</si>
  <si>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</si>
  <si>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</si>
  <si>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</si>
  <si>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</si>
  <si>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</si>
  <si>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</si>
  <si>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</si>
  <si>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</si>
  <si>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</si>
  <si>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</si>
  <si>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</si>
  <si>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</si>
  <si>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</si>
  <si>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</si>
  <si>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</si>
  <si>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</si>
  <si>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</si>
  <si>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</si>
  <si>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</si>
  <si>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</si>
  <si>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</si>
  <si>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</si>
  <si>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</si>
  <si>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</si>
  <si>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</si>
  <si>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</si>
  <si>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</si>
  <si>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</si>
  <si>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</si>
  <si>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</si>
  <si>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</si>
  <si>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</si>
  <si>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</si>
  <si>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</si>
  <si>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</si>
  <si>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</si>
  <si>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</si>
  <si>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</si>
  <si>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</si>
  <si>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</si>
  <si>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</si>
  <si>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</si>
  <si>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</si>
  <si>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</si>
  <si>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</si>
  <si>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</si>
  <si>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</si>
  <si>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</si>
  <si>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</si>
  <si>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</si>
  <si>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</si>
  <si>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</si>
  <si>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</si>
  <si>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</si>
  <si>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</si>
  <si>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</si>
  <si>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</si>
  <si>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</si>
  <si>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</si>
  <si>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</si>
  <si>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</si>
  <si>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</si>
  <si>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</si>
  <si>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</si>
  <si>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</si>
  <si>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</si>
  <si>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</si>
  <si>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</si>
  <si>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</si>
  <si>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</si>
  <si>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</si>
  <si>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</si>
  <si>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</si>
  <si>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</si>
  <si>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</si>
  <si>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</si>
  <si>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</si>
  <si>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</si>
  <si>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</si>
  <si>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</si>
  <si>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</si>
  <si>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</si>
  <si>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</si>
  <si>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</si>
  <si>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</si>
  <si>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</si>
  <si>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</si>
  <si>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</si>
  <si>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</si>
  <si>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</si>
  <si>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</si>
  <si>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</si>
  <si>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</si>
  <si>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</si>
  <si>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</si>
  <si>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</si>
  <si>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</si>
  <si>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</si>
  <si>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</si>
  <si>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</si>
  <si>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</si>
  <si>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　羽村市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</si>
  <si>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</si>
  <si>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</si>
  <si>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</si>
  <si>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</si>
  <si>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</si>
  <si>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</si>
  <si>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</si>
  <si>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</si>
  <si>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</si>
  <si>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</si>
  <si>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</si>
  <si>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羽村市の水道事業経営については、①経常収支比率が100%以上であり黒字の経営状況にある。平成28年度についても同規模の事業体の平均値と比較して高い割合を示しており、健全な経営状態にある。
　③流動比率については、平成26年度の公営企業会計制度の見直しにより他の事業体と同様に激減したが、会計上の見直しであり、経営状態が著しく悪化したものではなく、平成28年度も同程度で推移している。羽村市においては、流動負債の大部分が建設改良費等の財源に充てられた企業債であり、これを財源として整備された施設により、水道水の安定供給を行っている。
　⑤料金回収率については、平成26年4月の水道料金改定以降は改善されている。⑥給水原価については、平均値を下回っていることから比較的少ない経費で事業を運営していることがわかる。近年の傾向から使用水量がほぼ横ばいで推移していることから、同程度の⑦施設利用率となっている。
　⑧有収率については、平均値を上回り100%に近い値を維持しており、施設の稼働が適正に収益に反映されている状態にある。</t>
    <rPh sb="1" eb="4">
      <t>ハムラシ</t>
    </rPh>
    <rPh sb="5" eb="7">
      <t>スイドウ</t>
    </rPh>
    <rPh sb="7" eb="9">
      <t>ジギョウ</t>
    </rPh>
    <rPh sb="9" eb="11">
      <t>ケイエイ</t>
    </rPh>
    <rPh sb="18" eb="20">
      <t>ケイジョウ</t>
    </rPh>
    <rPh sb="20" eb="22">
      <t>シュウシ</t>
    </rPh>
    <rPh sb="22" eb="24">
      <t>ヒリツ</t>
    </rPh>
    <rPh sb="29" eb="31">
      <t>イジョウ</t>
    </rPh>
    <rPh sb="34" eb="36">
      <t>クロジ</t>
    </rPh>
    <rPh sb="37" eb="39">
      <t>ケイエイ</t>
    </rPh>
    <rPh sb="39" eb="41">
      <t>ジョウキョウ</t>
    </rPh>
    <rPh sb="45" eb="47">
      <t>ヘイセイ</t>
    </rPh>
    <rPh sb="49" eb="50">
      <t>ネン</t>
    </rPh>
    <rPh sb="50" eb="51">
      <t>ド</t>
    </rPh>
    <rPh sb="56" eb="59">
      <t>ドウキボ</t>
    </rPh>
    <rPh sb="60" eb="63">
      <t>ジギョウタイ</t>
    </rPh>
    <rPh sb="64" eb="67">
      <t>ヘイキンチ</t>
    </rPh>
    <rPh sb="68" eb="70">
      <t>ヒカク</t>
    </rPh>
    <rPh sb="72" eb="73">
      <t>タカ</t>
    </rPh>
    <rPh sb="74" eb="76">
      <t>ワリアイ</t>
    </rPh>
    <rPh sb="77" eb="78">
      <t>シメ</t>
    </rPh>
    <rPh sb="83" eb="85">
      <t>ケンゼン</t>
    </rPh>
    <rPh sb="86" eb="88">
      <t>ケイエイ</t>
    </rPh>
    <rPh sb="88" eb="90">
      <t>ジョウタイ</t>
    </rPh>
    <rPh sb="97" eb="99">
      <t>リュウドウ</t>
    </rPh>
    <rPh sb="99" eb="101">
      <t>ヒリツ</t>
    </rPh>
    <rPh sb="107" eb="109">
      <t>ヘイセイ</t>
    </rPh>
    <rPh sb="111" eb="112">
      <t>ネン</t>
    </rPh>
    <rPh sb="112" eb="113">
      <t>ド</t>
    </rPh>
    <rPh sb="114" eb="116">
      <t>コウエイ</t>
    </rPh>
    <rPh sb="116" eb="118">
      <t>キギョウ</t>
    </rPh>
    <rPh sb="118" eb="120">
      <t>カイケイ</t>
    </rPh>
    <rPh sb="120" eb="122">
      <t>セイド</t>
    </rPh>
    <rPh sb="123" eb="125">
      <t>ミナオ</t>
    </rPh>
    <rPh sb="129" eb="130">
      <t>タ</t>
    </rPh>
    <rPh sb="131" eb="134">
      <t>ジギョウタイ</t>
    </rPh>
    <rPh sb="135" eb="137">
      <t>ドウヨウ</t>
    </rPh>
    <rPh sb="138" eb="140">
      <t>ゲキゲン</t>
    </rPh>
    <rPh sb="144" eb="146">
      <t>カイケイ</t>
    </rPh>
    <rPh sb="146" eb="147">
      <t>ジョウ</t>
    </rPh>
    <rPh sb="148" eb="150">
      <t>ミナオ</t>
    </rPh>
    <rPh sb="155" eb="157">
      <t>ケイエイ</t>
    </rPh>
    <rPh sb="157" eb="159">
      <t>ジョウタイ</t>
    </rPh>
    <rPh sb="160" eb="161">
      <t>イチジル</t>
    </rPh>
    <rPh sb="163" eb="165">
      <t>アッカ</t>
    </rPh>
    <rPh sb="174" eb="176">
      <t>ヘイセイ</t>
    </rPh>
    <rPh sb="178" eb="179">
      <t>ネン</t>
    </rPh>
    <rPh sb="179" eb="180">
      <t>ド</t>
    </rPh>
    <rPh sb="181" eb="184">
      <t>ドウテイド</t>
    </rPh>
    <rPh sb="185" eb="187">
      <t>スイイ</t>
    </rPh>
    <rPh sb="192" eb="195">
      <t>ハムラシ</t>
    </rPh>
    <rPh sb="201" eb="203">
      <t>リュウドウ</t>
    </rPh>
    <rPh sb="203" eb="205">
      <t>フサイ</t>
    </rPh>
    <rPh sb="206" eb="209">
      <t>ダイブブン</t>
    </rPh>
    <rPh sb="210" eb="212">
      <t>ケンセツ</t>
    </rPh>
    <rPh sb="212" eb="214">
      <t>カイリョウ</t>
    </rPh>
    <rPh sb="214" eb="215">
      <t>ヒ</t>
    </rPh>
    <rPh sb="215" eb="216">
      <t>トウ</t>
    </rPh>
    <rPh sb="217" eb="219">
      <t>ザイゲン</t>
    </rPh>
    <rPh sb="220" eb="221">
      <t>ア</t>
    </rPh>
    <rPh sb="225" eb="227">
      <t>キギョウ</t>
    </rPh>
    <rPh sb="227" eb="228">
      <t>サイ</t>
    </rPh>
    <rPh sb="235" eb="237">
      <t>ザイゲン</t>
    </rPh>
    <rPh sb="240" eb="242">
      <t>セイビ</t>
    </rPh>
    <rPh sb="245" eb="247">
      <t>シセツ</t>
    </rPh>
    <rPh sb="251" eb="254">
      <t>スイドウスイ</t>
    </rPh>
    <rPh sb="255" eb="257">
      <t>アンテイ</t>
    </rPh>
    <rPh sb="257" eb="259">
      <t>キョウキュウ</t>
    </rPh>
    <rPh sb="260" eb="261">
      <t>オコナ</t>
    </rPh>
    <rPh sb="269" eb="271">
      <t>リョウキン</t>
    </rPh>
    <rPh sb="271" eb="273">
      <t>カイシュウ</t>
    </rPh>
    <rPh sb="273" eb="274">
      <t>リツ</t>
    </rPh>
    <rPh sb="280" eb="282">
      <t>ヘイセイ</t>
    </rPh>
    <rPh sb="284" eb="285">
      <t>ネン</t>
    </rPh>
    <rPh sb="286" eb="287">
      <t>ガツ</t>
    </rPh>
    <rPh sb="288" eb="290">
      <t>スイドウ</t>
    </rPh>
    <rPh sb="290" eb="292">
      <t>リョウキン</t>
    </rPh>
    <rPh sb="292" eb="294">
      <t>カイテイ</t>
    </rPh>
    <rPh sb="294" eb="296">
      <t>イコウ</t>
    </rPh>
    <rPh sb="297" eb="299">
      <t>カイゼン</t>
    </rPh>
    <rPh sb="306" eb="308">
      <t>キュウスイ</t>
    </rPh>
    <rPh sb="308" eb="310">
      <t>ゲンカ</t>
    </rPh>
    <rPh sb="316" eb="319">
      <t>ヘイキンチ</t>
    </rPh>
    <rPh sb="320" eb="322">
      <t>シタマワ</t>
    </rPh>
    <rPh sb="330" eb="333">
      <t>ヒカクテキ</t>
    </rPh>
    <rPh sb="333" eb="334">
      <t>スク</t>
    </rPh>
    <rPh sb="336" eb="338">
      <t>ケイヒ</t>
    </rPh>
    <rPh sb="339" eb="341">
      <t>ジギョウ</t>
    </rPh>
    <rPh sb="342" eb="344">
      <t>ウンエイ</t>
    </rPh>
    <rPh sb="355" eb="357">
      <t>キンネン</t>
    </rPh>
    <rPh sb="358" eb="360">
      <t>ケイコウ</t>
    </rPh>
    <rPh sb="362" eb="364">
      <t>シヨウ</t>
    </rPh>
    <rPh sb="364" eb="366">
      <t>スイリョウ</t>
    </rPh>
    <rPh sb="369" eb="370">
      <t>ヨコ</t>
    </rPh>
    <rPh sb="373" eb="375">
      <t>スイイ</t>
    </rPh>
    <rPh sb="384" eb="387">
      <t>ドウテイド</t>
    </rPh>
    <rPh sb="389" eb="391">
      <t>シセツ</t>
    </rPh>
    <rPh sb="391" eb="394">
      <t>リヨウリツ</t>
    </rPh>
    <rPh sb="404" eb="406">
      <t>ユウシュウ</t>
    </rPh>
    <rPh sb="406" eb="407">
      <t>リツ</t>
    </rPh>
    <rPh sb="413" eb="416">
      <t>ヘイキンチ</t>
    </rPh>
    <rPh sb="417" eb="419">
      <t>ウワマワ</t>
    </rPh>
    <rPh sb="425" eb="426">
      <t>チカ</t>
    </rPh>
    <rPh sb="427" eb="428">
      <t>アタイ</t>
    </rPh>
    <rPh sb="429" eb="431">
      <t>イジ</t>
    </rPh>
    <rPh sb="436" eb="438">
      <t>シセツ</t>
    </rPh>
    <rPh sb="439" eb="441">
      <t>カドウ</t>
    </rPh>
    <rPh sb="442" eb="444">
      <t>テキセイ</t>
    </rPh>
    <rPh sb="445" eb="447">
      <t>シュウエキ</t>
    </rPh>
    <rPh sb="448" eb="450">
      <t>ハンエイ</t>
    </rPh>
    <rPh sb="455" eb="457">
      <t>ジョウタイ</t>
    </rPh>
    <phoneticPr fontId="4"/>
  </si>
  <si>
    <t>　施設の老朽化に伴う更新工事及び管路の耐震化対策については、羽村市に限らず水道事業者にとって共通の課題となっている。
　羽村市では、これらの課題に対応するため、平成26年4月に水道料金の改定を行い、将来にわたって安全な水道水を安定供給するための財源の確保に取り組んできた。事業運営の財源については、水道料金による収入だけでなく、現在と将来の水道使用者の負担の平準化を図ることのできる企業債等の活用をすることとしている。
　今後も企業や一般家庭の水需要の動向を把握するとともに、経済性の高い技術等の導入を検討し、事業の見直しや経費の削減に取り組み、効率的な事業運営を行う。</t>
    <rPh sb="1" eb="3">
      <t>シセツ</t>
    </rPh>
    <rPh sb="4" eb="7">
      <t>ロウキュウカ</t>
    </rPh>
    <rPh sb="8" eb="9">
      <t>トモナ</t>
    </rPh>
    <rPh sb="10" eb="12">
      <t>コウシン</t>
    </rPh>
    <rPh sb="12" eb="14">
      <t>コウジ</t>
    </rPh>
    <rPh sb="14" eb="15">
      <t>オヨ</t>
    </rPh>
    <rPh sb="16" eb="18">
      <t>カンロ</t>
    </rPh>
    <rPh sb="19" eb="22">
      <t>タイシンカ</t>
    </rPh>
    <rPh sb="22" eb="24">
      <t>タイサク</t>
    </rPh>
    <rPh sb="30" eb="33">
      <t>ハムラシ</t>
    </rPh>
    <rPh sb="34" eb="35">
      <t>カギ</t>
    </rPh>
    <rPh sb="37" eb="39">
      <t>スイドウ</t>
    </rPh>
    <rPh sb="39" eb="41">
      <t>ジギョウ</t>
    </rPh>
    <rPh sb="41" eb="42">
      <t>シャ</t>
    </rPh>
    <rPh sb="46" eb="48">
      <t>キョウツウ</t>
    </rPh>
    <rPh sb="49" eb="51">
      <t>カダイ</t>
    </rPh>
    <rPh sb="60" eb="63">
      <t>ハムラシ</t>
    </rPh>
    <rPh sb="70" eb="72">
      <t>カダイ</t>
    </rPh>
    <rPh sb="73" eb="75">
      <t>タイオウ</t>
    </rPh>
    <rPh sb="80" eb="82">
      <t>ヘイセイ</t>
    </rPh>
    <rPh sb="84" eb="85">
      <t>ネン</t>
    </rPh>
    <rPh sb="86" eb="87">
      <t>ガツ</t>
    </rPh>
    <rPh sb="88" eb="90">
      <t>スイドウ</t>
    </rPh>
    <rPh sb="90" eb="92">
      <t>リョウキン</t>
    </rPh>
    <rPh sb="93" eb="95">
      <t>カイテイ</t>
    </rPh>
    <rPh sb="96" eb="97">
      <t>オコナ</t>
    </rPh>
    <rPh sb="99" eb="101">
      <t>ショウライ</t>
    </rPh>
    <rPh sb="106" eb="108">
      <t>アンゼン</t>
    </rPh>
    <rPh sb="109" eb="112">
      <t>スイドウスイ</t>
    </rPh>
    <rPh sb="113" eb="115">
      <t>アンテイ</t>
    </rPh>
    <rPh sb="115" eb="117">
      <t>キョウキュウ</t>
    </rPh>
    <rPh sb="122" eb="124">
      <t>ザイゲン</t>
    </rPh>
    <rPh sb="125" eb="127">
      <t>カクホ</t>
    </rPh>
    <rPh sb="128" eb="129">
      <t>ト</t>
    </rPh>
    <rPh sb="130" eb="131">
      <t>ク</t>
    </rPh>
    <rPh sb="136" eb="138">
      <t>ジギョウ</t>
    </rPh>
    <rPh sb="138" eb="140">
      <t>ウンエイ</t>
    </rPh>
    <rPh sb="141" eb="143">
      <t>ザイゲン</t>
    </rPh>
    <rPh sb="149" eb="151">
      <t>スイドウ</t>
    </rPh>
    <rPh sb="151" eb="153">
      <t>リョウキン</t>
    </rPh>
    <rPh sb="156" eb="158">
      <t>シュウニュウ</t>
    </rPh>
    <rPh sb="164" eb="166">
      <t>ゲンザイ</t>
    </rPh>
    <rPh sb="167" eb="169">
      <t>ショウライ</t>
    </rPh>
    <rPh sb="170" eb="172">
      <t>スイドウ</t>
    </rPh>
    <rPh sb="172" eb="175">
      <t>シヨウシャ</t>
    </rPh>
    <rPh sb="176" eb="178">
      <t>フタン</t>
    </rPh>
    <rPh sb="179" eb="182">
      <t>ヘイジュンカ</t>
    </rPh>
    <rPh sb="183" eb="184">
      <t>ハカ</t>
    </rPh>
    <rPh sb="191" eb="193">
      <t>キギョウ</t>
    </rPh>
    <rPh sb="193" eb="194">
      <t>サイ</t>
    </rPh>
    <rPh sb="194" eb="195">
      <t>トウ</t>
    </rPh>
    <rPh sb="196" eb="198">
      <t>カツヨウ</t>
    </rPh>
    <rPh sb="211" eb="213">
      <t>コンゴ</t>
    </rPh>
    <rPh sb="214" eb="216">
      <t>キギョウ</t>
    </rPh>
    <rPh sb="217" eb="219">
      <t>イッパン</t>
    </rPh>
    <rPh sb="219" eb="221">
      <t>カテイ</t>
    </rPh>
    <rPh sb="222" eb="223">
      <t>ミズ</t>
    </rPh>
    <rPh sb="223" eb="225">
      <t>ジュヨウ</t>
    </rPh>
    <rPh sb="226" eb="228">
      <t>ドウコウ</t>
    </rPh>
    <rPh sb="229" eb="231">
      <t>ハアク</t>
    </rPh>
    <rPh sb="238" eb="241">
      <t>ケイザイセイ</t>
    </rPh>
    <rPh sb="242" eb="243">
      <t>タカ</t>
    </rPh>
    <rPh sb="248" eb="250">
      <t>ドウニュウ</t>
    </rPh>
    <rPh sb="251" eb="253">
      <t>ケントウ</t>
    </rPh>
    <rPh sb="255" eb="257">
      <t>ジギョウ</t>
    </rPh>
    <rPh sb="258" eb="260">
      <t>ミナオ</t>
    </rPh>
    <rPh sb="262" eb="264">
      <t>ケイヒ</t>
    </rPh>
    <rPh sb="265" eb="267">
      <t>サクゲン</t>
    </rPh>
    <rPh sb="268" eb="269">
      <t>ト</t>
    </rPh>
    <rPh sb="270" eb="271">
      <t>ク</t>
    </rPh>
    <rPh sb="273" eb="276">
      <t>コウリツテキ</t>
    </rPh>
    <rPh sb="277" eb="279">
      <t>ジギョウ</t>
    </rPh>
    <rPh sb="279" eb="281">
      <t>ウンエイ</t>
    </rPh>
    <rPh sb="282" eb="283">
      <t>オコナ</t>
    </rPh>
    <phoneticPr fontId="4"/>
  </si>
  <si>
    <t>　①有形固定資産減価償却率については、平均値と同様に増加傾向にあり、施設及び管路の老朽化が進んでいることがわかる。
　また、②管路経年化率から法定耐用年数40年を超える管路が増えてきていることがわかる。これは羽村市（当時の羽村町）の都市化が進み急増する水需要に対応するため、事業の拡張を図った昭和40年代から50年代に布設した多くの管路が耐用年数に達しているためである。
　現在、羽村市では水道施設の老朽化への対応及び耐震化を推進しているところである。施設については更新だけでなく修繕や部品交換などを行い延命化を図り、管路については、更新と合わせて耐震性の高い管種への布設替工事を計画的に進めている。これらの取り組みにより、昨年度と同程度の③管路更新率となった。</t>
    <rPh sb="2" eb="4">
      <t>ユウケイ</t>
    </rPh>
    <rPh sb="4" eb="6">
      <t>コテイ</t>
    </rPh>
    <rPh sb="6" eb="8">
      <t>シサン</t>
    </rPh>
    <rPh sb="8" eb="10">
      <t>ゲンカ</t>
    </rPh>
    <rPh sb="10" eb="12">
      <t>ショウキャク</t>
    </rPh>
    <rPh sb="12" eb="13">
      <t>リツ</t>
    </rPh>
    <rPh sb="19" eb="22">
      <t>ヘイキンチ</t>
    </rPh>
    <rPh sb="23" eb="25">
      <t>ドウヨウ</t>
    </rPh>
    <rPh sb="26" eb="28">
      <t>ゾウカ</t>
    </rPh>
    <rPh sb="28" eb="30">
      <t>ケイコウ</t>
    </rPh>
    <rPh sb="34" eb="36">
      <t>シセツ</t>
    </rPh>
    <rPh sb="36" eb="37">
      <t>オヨ</t>
    </rPh>
    <rPh sb="38" eb="40">
      <t>カンロ</t>
    </rPh>
    <rPh sb="41" eb="44">
      <t>ロウキュウカ</t>
    </rPh>
    <rPh sb="45" eb="46">
      <t>スス</t>
    </rPh>
    <rPh sb="63" eb="65">
      <t>カンロ</t>
    </rPh>
    <rPh sb="65" eb="68">
      <t>ケイネンカ</t>
    </rPh>
    <rPh sb="68" eb="69">
      <t>リツ</t>
    </rPh>
    <rPh sb="71" eb="73">
      <t>ホウテイ</t>
    </rPh>
    <rPh sb="73" eb="75">
      <t>タイヨウ</t>
    </rPh>
    <rPh sb="75" eb="77">
      <t>ネンスウ</t>
    </rPh>
    <rPh sb="79" eb="80">
      <t>ネン</t>
    </rPh>
    <rPh sb="81" eb="82">
      <t>コ</t>
    </rPh>
    <rPh sb="84" eb="86">
      <t>カンロ</t>
    </rPh>
    <rPh sb="87" eb="88">
      <t>フ</t>
    </rPh>
    <rPh sb="104" eb="107">
      <t>ハムラシ</t>
    </rPh>
    <rPh sb="108" eb="110">
      <t>トウジ</t>
    </rPh>
    <rPh sb="111" eb="113">
      <t>ハムラ</t>
    </rPh>
    <rPh sb="113" eb="114">
      <t>マチ</t>
    </rPh>
    <rPh sb="116" eb="119">
      <t>トシカ</t>
    </rPh>
    <rPh sb="120" eb="121">
      <t>スス</t>
    </rPh>
    <rPh sb="122" eb="124">
      <t>キュウゾウ</t>
    </rPh>
    <rPh sb="126" eb="127">
      <t>ミズ</t>
    </rPh>
    <rPh sb="127" eb="129">
      <t>ジュヨウ</t>
    </rPh>
    <rPh sb="130" eb="132">
      <t>タイオウ</t>
    </rPh>
    <rPh sb="137" eb="139">
      <t>ジギョウ</t>
    </rPh>
    <rPh sb="140" eb="142">
      <t>カクチョウ</t>
    </rPh>
    <rPh sb="143" eb="144">
      <t>ハカ</t>
    </rPh>
    <rPh sb="146" eb="148">
      <t>ショウワ</t>
    </rPh>
    <rPh sb="150" eb="152">
      <t>ネンダイ</t>
    </rPh>
    <rPh sb="156" eb="158">
      <t>ネンダイ</t>
    </rPh>
    <rPh sb="159" eb="161">
      <t>フセツ</t>
    </rPh>
    <rPh sb="163" eb="164">
      <t>オオ</t>
    </rPh>
    <rPh sb="166" eb="168">
      <t>カンロ</t>
    </rPh>
    <rPh sb="169" eb="171">
      <t>タイヨウ</t>
    </rPh>
    <rPh sb="171" eb="173">
      <t>ネンスウ</t>
    </rPh>
    <rPh sb="174" eb="175">
      <t>タッ</t>
    </rPh>
    <rPh sb="187" eb="189">
      <t>ゲンザイ</t>
    </rPh>
    <rPh sb="190" eb="193">
      <t>ハムラシ</t>
    </rPh>
    <rPh sb="195" eb="197">
      <t>スイドウ</t>
    </rPh>
    <rPh sb="197" eb="199">
      <t>シセツ</t>
    </rPh>
    <rPh sb="200" eb="203">
      <t>ロウキュウカ</t>
    </rPh>
    <rPh sb="205" eb="207">
      <t>タイオウ</t>
    </rPh>
    <rPh sb="207" eb="208">
      <t>オヨ</t>
    </rPh>
    <rPh sb="209" eb="212">
      <t>タイシンカ</t>
    </rPh>
    <rPh sb="213" eb="215">
      <t>スイシン</t>
    </rPh>
    <rPh sb="226" eb="228">
      <t>シセツ</t>
    </rPh>
    <rPh sb="233" eb="235">
      <t>コウシン</t>
    </rPh>
    <rPh sb="240" eb="242">
      <t>シュウゼン</t>
    </rPh>
    <rPh sb="243" eb="245">
      <t>ブヒン</t>
    </rPh>
    <rPh sb="245" eb="247">
      <t>コウカン</t>
    </rPh>
    <rPh sb="250" eb="251">
      <t>オコナ</t>
    </rPh>
    <rPh sb="252" eb="254">
      <t>エンメイ</t>
    </rPh>
    <rPh sb="254" eb="255">
      <t>カ</t>
    </rPh>
    <rPh sb="256" eb="257">
      <t>ハカ</t>
    </rPh>
    <rPh sb="259" eb="261">
      <t>カンロ</t>
    </rPh>
    <rPh sb="267" eb="269">
      <t>コウシン</t>
    </rPh>
    <rPh sb="270" eb="271">
      <t>ア</t>
    </rPh>
    <rPh sb="274" eb="277">
      <t>タイシンセイ</t>
    </rPh>
    <rPh sb="278" eb="279">
      <t>タカ</t>
    </rPh>
    <rPh sb="280" eb="282">
      <t>カンシュ</t>
    </rPh>
    <rPh sb="284" eb="286">
      <t>フセツ</t>
    </rPh>
    <rPh sb="286" eb="287">
      <t>ガ</t>
    </rPh>
    <rPh sb="287" eb="289">
      <t>コウジ</t>
    </rPh>
    <rPh sb="290" eb="293">
      <t>ケイカクテキ</t>
    </rPh>
    <rPh sb="294" eb="295">
      <t>スス</t>
    </rPh>
    <rPh sb="304" eb="305">
      <t>ト</t>
    </rPh>
    <rPh sb="306" eb="307">
      <t>ク</t>
    </rPh>
    <rPh sb="312" eb="315">
      <t>サクネンド</t>
    </rPh>
    <rPh sb="316" eb="319">
      <t>ドウテイド</t>
    </rPh>
    <rPh sb="321" eb="323">
      <t>カンロ</t>
    </rPh>
    <rPh sb="323" eb="325">
      <t>コウシン</t>
    </rPh>
    <rPh sb="325" eb="32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</si>
</sst>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c:v>
                </c:pt>
                <c:pt idx="1">
                  <c:v>0.62</c:v>
                </c:pt>
                <c:pt idx="2">
                  <c:v>0.8</c:v>
                </c:pt>
                <c:pt idx="3">
                  <c:v>0.81</c:v>
                </c:pt>
                <c:pt idx="4">
                  <c:v>0.81</c:v>
                </c:pt>
              </c:numCache>
            </c:numRef>
          </c:val>
        </c:ser>
        <c:dLbls>
          <c:showLegendKey val="0"/>
          <c:showVal val="0"/>
          <c:showCatName val="0"/>
          <c:showSerName val="0"/>
          <c:showPercent val="0"/>
          <c:showBubbleSize val="0"/>
        </c:dLbls>
        <c:gapWidth val="150"/>
        <c:axId val="75527680"/>
        <c:axId val="755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75527680"/>
        <c:axId val="75529600"/>
      </c:lineChart>
      <c:dateAx>
        <c:axId val="75527680"/>
        <c:scaling>
          <c:orientation val="minMax"/>
        </c:scaling>
        <c:delete val="1"/>
        <c:axPos val="b"/>
        <c:numFmt formatCode="ge" sourceLinked="1"/>
        <c:majorTickMark val="none"/>
        <c:minorTickMark val="none"/>
        <c:tickLblPos val="none"/>
        <c:crossAx val="75529600"/>
        <c:crosses val="autoZero"/>
        <c:auto val="1"/>
        <c:lblOffset val="100"/>
        <c:baseTimeUnit val="years"/>
      </c:dateAx>
      <c:valAx>
        <c:axId val="755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55.65</c:v>
                </c:pt>
                <c:pt idx="1">
                  <c:v>55.62</c:v>
                </c:pt>
                <c:pt idx="2">
                  <c:v>53.37</c:v>
                </c:pt>
                <c:pt idx="3">
                  <c:v>53.1</c:v>
                </c:pt>
                <c:pt idx="4">
                  <c:v>53.6</c:v>
                </c:pt>
              </c:numCache>
            </c:numRef>
          </c:val>
        </c:ser>
        <c:dLbls>
          <c:showLegendKey val="0"/>
          <c:showVal val="0"/>
          <c:showCatName val="0"/>
          <c:showSerName val="0"/>
          <c:showPercent val="0"/>
          <c:showBubbleSize val="0"/>
        </c:dLbls>
        <c:gapWidth val="150"/>
        <c:axId val="82159488"/>
        <c:axId val="82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2159488"/>
        <c:axId val="82173952"/>
      </c:lineChart>
      <c:dateAx>
        <c:axId val="82159488"/>
        <c:scaling>
          <c:orientation val="minMax"/>
        </c:scaling>
        <c:delete val="1"/>
        <c:axPos val="b"/>
        <c:numFmt formatCode="ge" sourceLinked="1"/>
        <c:majorTickMark val="none"/>
        <c:minorTickMark val="none"/>
        <c:tickLblPos val="none"/>
        <c:crossAx val="82173952"/>
        <c:crosses val="autoZero"/>
        <c:auto val="1"/>
        <c:lblOffset val="100"/>
        <c:baseTimeUnit val="years"/>
      </c:dateAx>
      <c:valAx>
        <c:axId val="82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93.53</c:v>
                </c:pt>
                <c:pt idx="1">
                  <c:v>92.2</c:v>
                </c:pt>
                <c:pt idx="2">
                  <c:v>92.62</c:v>
                </c:pt>
                <c:pt idx="3">
                  <c:v>91.88</c:v>
                </c:pt>
                <c:pt idx="4">
                  <c:v>91.09</c:v>
                </c:pt>
              </c:numCache>
            </c:numRef>
          </c:val>
        </c:ser>
        <c:dLbls>
          <c:showLegendKey val="0"/>
          <c:showVal val="0"/>
          <c:showCatName val="0"/>
          <c:showSerName val="0"/>
          <c:showPercent val="0"/>
          <c:showBubbleSize val="0"/>
        </c:dLbls>
        <c:gapWidth val="150"/>
        <c:axId val="82208256"/>
        <c:axId val="82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2208256"/>
        <c:axId val="82210176"/>
      </c:lineChart>
      <c:dateAx>
        <c:axId val="82208256"/>
        <c:scaling>
          <c:orientation val="minMax"/>
        </c:scaling>
        <c:delete val="1"/>
        <c:axPos val="b"/>
        <c:numFmt formatCode="ge" sourceLinked="1"/>
        <c:majorTickMark val="none"/>
        <c:minorTickMark val="none"/>
        <c:tickLblPos val="none"/>
        <c:crossAx val="82210176"/>
        <c:crosses val="autoZero"/>
        <c:auto val="1"/>
        <c:lblOffset val="100"/>
        <c:baseTimeUnit val="years"/>
      </c:dateAx>
      <c:valAx>
        <c:axId val="82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104.11</c:v>
                </c:pt>
                <c:pt idx="1">
                  <c:v>102.26</c:v>
                </c:pt>
                <c:pt idx="2">
                  <c:v>118.83</c:v>
                </c:pt>
                <c:pt idx="3">
                  <c:v>123.91</c:v>
                </c:pt>
                <c:pt idx="4">
                  <c:v>132.38999999999999</c:v>
                </c:pt>
              </c:numCache>
            </c:numRef>
          </c:val>
        </c:ser>
        <c:dLbls>
          <c:showLegendKey val="0"/>
          <c:showVal val="0"/>
          <c:showCatName val="0"/>
          <c:showSerName val="0"/>
          <c:showPercent val="0"/>
          <c:showBubbleSize val="0"/>
        </c:dLbls>
        <c:gapWidth val="150"/>
        <c:axId val="75961472"/>
        <c:axId val="75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75961472"/>
        <c:axId val="75963392"/>
      </c:lineChart>
      <c:dateAx>
        <c:axId val="75961472"/>
        <c:scaling>
          <c:orientation val="minMax"/>
        </c:scaling>
        <c:delete val="1"/>
        <c:axPos val="b"/>
        <c:numFmt formatCode="ge" sourceLinked="1"/>
        <c:majorTickMark val="none"/>
        <c:minorTickMark val="none"/>
        <c:tickLblPos val="none"/>
        <c:crossAx val="75963392"/>
        <c:crosses val="autoZero"/>
        <c:auto val="1"/>
        <c:lblOffset val="100"/>
        <c:baseTimeUnit val="years"/>
      </c:dateAx>
      <c:valAx>
        <c:axId val="7596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51.6</c:v>
                </c:pt>
                <c:pt idx="1">
                  <c:v>53.46</c:v>
                </c:pt>
                <c:pt idx="2">
                  <c:v>56.89</c:v>
                </c:pt>
                <c:pt idx="3">
                  <c:v>58.42</c:v>
                </c:pt>
                <c:pt idx="4">
                  <c:v>59.87</c:v>
                </c:pt>
              </c:numCache>
            </c:numRef>
          </c:val>
        </c:ser>
        <c:dLbls>
          <c:showLegendKey val="0"/>
          <c:showVal val="0"/>
          <c:showCatName val="0"/>
          <c:showSerName val="0"/>
          <c:showPercent val="0"/>
          <c:showBubbleSize val="0"/>
        </c:dLbls>
        <c:gapWidth val="150"/>
        <c:axId val="75997952"/>
        <c:axId val="759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75997952"/>
        <c:axId val="75999872"/>
      </c:lineChart>
      <c:dateAx>
        <c:axId val="75997952"/>
        <c:scaling>
          <c:orientation val="minMax"/>
        </c:scaling>
        <c:delete val="1"/>
        <c:axPos val="b"/>
        <c:numFmt formatCode="ge" sourceLinked="1"/>
        <c:majorTickMark val="none"/>
        <c:minorTickMark val="none"/>
        <c:tickLblPos val="none"/>
        <c:crossAx val="75999872"/>
        <c:crosses val="autoZero"/>
        <c:auto val="1"/>
        <c:lblOffset val="100"/>
        <c:baseTimeUnit val="years"/>
      </c:dateAx>
      <c:valAx>
        <c:axId val="759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4.1900000000000004</c:v>
                </c:pt>
                <c:pt idx="1">
                  <c:v>7.99</c:v>
                </c:pt>
                <c:pt idx="2">
                  <c:v>11.9</c:v>
                </c:pt>
                <c:pt idx="3">
                  <c:v>14.86</c:v>
                </c:pt>
                <c:pt idx="4">
                  <c:v>16.440000000000001</c:v>
                </c:pt>
              </c:numCache>
            </c:numRef>
          </c:val>
        </c:ser>
        <c:dLbls>
          <c:showLegendKey val="0"/>
          <c:showVal val="0"/>
          <c:showCatName val="0"/>
          <c:showSerName val="0"/>
          <c:showPercent val="0"/>
          <c:showBubbleSize val="0"/>
        </c:dLbls>
        <c:gapWidth val="150"/>
        <c:axId val="81875328"/>
        <c:axId val="81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1875328"/>
        <c:axId val="81877248"/>
      </c:lineChart>
      <c:dateAx>
        <c:axId val="81875328"/>
        <c:scaling>
          <c:orientation val="minMax"/>
        </c:scaling>
        <c:delete val="1"/>
        <c:axPos val="b"/>
        <c:numFmt formatCode="ge" sourceLinked="1"/>
        <c:majorTickMark val="none"/>
        <c:minorTickMark val="none"/>
        <c:tickLblPos val="none"/>
        <c:crossAx val="81877248"/>
        <c:crosses val="autoZero"/>
        <c:auto val="1"/>
        <c:lblOffset val="100"/>
        <c:baseTimeUnit val="years"/>
      </c:dateAx>
      <c:valAx>
        <c:axId val="8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18208"/>
        <c:axId val="819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1918208"/>
        <c:axId val="81928576"/>
      </c:lineChart>
      <c:dateAx>
        <c:axId val="81918208"/>
        <c:scaling>
          <c:orientation val="minMax"/>
        </c:scaling>
        <c:delete val="1"/>
        <c:axPos val="b"/>
        <c:numFmt formatCode="ge" sourceLinked="1"/>
        <c:majorTickMark val="none"/>
        <c:minorTickMark val="none"/>
        <c:tickLblPos val="none"/>
        <c:crossAx val="81928576"/>
        <c:crosses val="autoZero"/>
        <c:auto val="1"/>
        <c:lblOffset val="100"/>
        <c:baseTimeUnit val="years"/>
      </c:dateAx>
      <c:valAx>
        <c:axId val="8192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2090.31</c:v>
                </c:pt>
                <c:pt idx="1">
                  <c:v>669.22</c:v>
                </c:pt>
                <c:pt idx="2">
                  <c:v>81.739999999999995</c:v>
                </c:pt>
                <c:pt idx="3">
                  <c:v>87.22</c:v>
                </c:pt>
                <c:pt idx="4">
                  <c:v>106.61</c:v>
                </c:pt>
              </c:numCache>
            </c:numRef>
          </c:val>
        </c:ser>
        <c:dLbls>
          <c:showLegendKey val="0"/>
          <c:showVal val="0"/>
          <c:showCatName val="0"/>
          <c:showSerName val="0"/>
          <c:showPercent val="0"/>
          <c:showBubbleSize val="0"/>
        </c:dLbls>
        <c:gapWidth val="150"/>
        <c:axId val="81962880"/>
        <c:axId val="819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1962880"/>
        <c:axId val="81981440"/>
      </c:lineChart>
      <c:dateAx>
        <c:axId val="81962880"/>
        <c:scaling>
          <c:orientation val="minMax"/>
        </c:scaling>
        <c:delete val="1"/>
        <c:axPos val="b"/>
        <c:numFmt formatCode="ge" sourceLinked="1"/>
        <c:majorTickMark val="none"/>
        <c:minorTickMark val="none"/>
        <c:tickLblPos val="none"/>
        <c:crossAx val="81981440"/>
        <c:crosses val="autoZero"/>
        <c:auto val="1"/>
        <c:lblOffset val="100"/>
        <c:baseTimeUnit val="years"/>
      </c:dateAx>
      <c:valAx>
        <c:axId val="8198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506.4</c:v>
                </c:pt>
                <c:pt idx="1">
                  <c:v>485.3</c:v>
                </c:pt>
                <c:pt idx="2">
                  <c:v>388.37</c:v>
                </c:pt>
                <c:pt idx="3">
                  <c:v>359.26</c:v>
                </c:pt>
                <c:pt idx="4">
                  <c:v>327.52</c:v>
                </c:pt>
              </c:numCache>
            </c:numRef>
          </c:val>
        </c:ser>
        <c:dLbls>
          <c:showLegendKey val="0"/>
          <c:showVal val="0"/>
          <c:showCatName val="0"/>
          <c:showSerName val="0"/>
          <c:showPercent val="0"/>
          <c:showBubbleSize val="0"/>
        </c:dLbls>
        <c:gapWidth val="150"/>
        <c:axId val="81988992"/>
        <c:axId val="81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1988992"/>
        <c:axId val="81999360"/>
      </c:lineChart>
      <c:dateAx>
        <c:axId val="81988992"/>
        <c:scaling>
          <c:orientation val="minMax"/>
        </c:scaling>
        <c:delete val="1"/>
        <c:axPos val="b"/>
        <c:numFmt formatCode="ge" sourceLinked="1"/>
        <c:majorTickMark val="none"/>
        <c:minorTickMark val="none"/>
        <c:tickLblPos val="none"/>
        <c:crossAx val="81999360"/>
        <c:crosses val="autoZero"/>
        <c:auto val="1"/>
        <c:lblOffset val="100"/>
        <c:baseTimeUnit val="years"/>
      </c:dateAx>
      <c:valAx>
        <c:axId val="8199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96.42</c:v>
                </c:pt>
                <c:pt idx="1">
                  <c:v>94.5</c:v>
                </c:pt>
                <c:pt idx="2">
                  <c:v>111.4</c:v>
                </c:pt>
                <c:pt idx="3">
                  <c:v>117.03</c:v>
                </c:pt>
                <c:pt idx="4">
                  <c:v>124.75</c:v>
                </c:pt>
              </c:numCache>
            </c:numRef>
          </c:val>
        </c:ser>
        <c:dLbls>
          <c:showLegendKey val="0"/>
          <c:showVal val="0"/>
          <c:showCatName val="0"/>
          <c:showSerName val="0"/>
          <c:showPercent val="0"/>
          <c:showBubbleSize val="0"/>
        </c:dLbls>
        <c:gapWidth val="150"/>
        <c:axId val="82037760"/>
        <c:axId val="82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2037760"/>
        <c:axId val="82044032"/>
      </c:lineChart>
      <c:dateAx>
        <c:axId val="82037760"/>
        <c:scaling>
          <c:orientation val="minMax"/>
        </c:scaling>
        <c:delete val="1"/>
        <c:axPos val="b"/>
        <c:numFmt formatCode="ge" sourceLinked="1"/>
        <c:majorTickMark val="none"/>
        <c:minorTickMark val="none"/>
        <c:tickLblPos val="none"/>
        <c:crossAx val="82044032"/>
        <c:crosses val="autoZero"/>
        <c:auto val="1"/>
        <c:lblOffset val="100"/>
        <c:baseTimeUnit val="years"/>
      </c:dateAx>
      <c:valAx>
        <c:axId val="82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138.22</c:v>
                </c:pt>
                <c:pt idx="1">
                  <c:v>137.88</c:v>
                </c:pt>
                <c:pt idx="2">
                  <c:v>138.69999999999999</c:v>
                </c:pt>
                <c:pt idx="3">
                  <c:v>133.16</c:v>
                </c:pt>
                <c:pt idx="4">
                  <c:v>126</c:v>
                </c:pt>
              </c:numCache>
            </c:numRef>
          </c:val>
        </c:ser>
        <c:dLbls>
          <c:showLegendKey val="0"/>
          <c:showVal val="0"/>
          <c:showCatName val="0"/>
          <c:showSerName val="0"/>
          <c:showPercent val="0"/>
          <c:showBubbleSize val="0"/>
        </c:dLbls>
        <c:gapWidth val="150"/>
        <c:axId val="82135296"/>
        <c:axId val="821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2135296"/>
        <c:axId val="82137472"/>
      </c:lineChart>
      <c:dateAx>
        <c:axId val="82135296"/>
        <c:scaling>
          <c:orientation val="minMax"/>
        </c:scaling>
        <c:delete val="1"/>
        <c:axPos val="b"/>
        <c:numFmt formatCode="ge" sourceLinked="1"/>
        <c:majorTickMark val="none"/>
        <c:minorTickMark val="none"/>
        <c:tickLblPos val="none"/>
        <c:crossAx val="82137472"/>
        <c:crosses val="autoZero"/>
        <c:auto val="1"/>
        <c:lblOffset val="100"/>
        <c:baseTimeUnit val="years"/>
      </c:dateAx>
      <c:valAx>
        <c:axId val="821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東京都　羽村市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56244</v>
      </c>
      <c r="AM8" s="61"/>
      <c r="AN8" s="61"/>
      <c r="AO8" s="61"/>
      <c r="AP8" s="61"/>
      <c r="AQ8" s="61"/>
      <c r="AR8" s="61"/>
      <c r="AS8" s="61"/>
      <c r="AT8" s="51">
        <f>データ!$S$6</f>
        <v>9.9</v>
      </c>
      <c r="AU8" s="52"/>
      <c r="AV8" s="52"/>
      <c r="AW8" s="52"/>
      <c r="AX8" s="52"/>
      <c r="AY8" s="52"/>
      <c r="AZ8" s="52"/>
      <c r="BA8" s="52"/>
      <c r="BB8" s="53">
        <f>データ!$T$6</f>
        <v>5681.21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53.85</v>
      </c>
      <c r="J10" s="52"/>
      <c r="K10" s="52"/>
      <c r="L10" s="52"/>
      <c r="M10" s="52"/>
      <c r="N10" s="52"/>
      <c r="O10" s="64"/>
      <c r="P10" s="53">
        <f>データ!$P$6</f>
        <v>99.83</v>
      </c>
      <c r="Q10" s="53"/>
      <c r="R10" s="53"/>
      <c r="S10" s="53"/>
      <c r="T10" s="53"/>
      <c r="U10" s="53"/>
      <c r="V10" s="53"/>
      <c r="W10" s="61">
        <f>データ!$Q$6</f>
        <v>2235</v>
      </c>
      <c r="X10" s="61"/>
      <c r="Y10" s="61"/>
      <c r="Z10" s="61"/>
      <c r="AA10" s="61"/>
      <c r="AB10" s="61"/>
      <c r="AC10" s="61"/>
      <c r="AD10" s="2"/>
      <c r="AE10" s="2"/>
      <c r="AF10" s="2"/>
      <c r="AG10" s="2"/>
      <c r="AH10" s="5"/>
      <c r="AI10" s="5"/>
      <c r="AJ10" s="5"/>
      <c r="AK10" s="5"/>
      <c r="AL10" s="61">
        <f>データ!$U$6</f>
        <v>55984</v>
      </c>
      <c r="AM10" s="61"/>
      <c r="AN10" s="61"/>
      <c r="AO10" s="61"/>
      <c r="AP10" s="61"/>
      <c r="AQ10" s="61"/>
      <c r="AR10" s="61"/>
      <c r="AS10" s="61"/>
      <c r="AT10" s="51">
        <f>データ!$V$6</f>
        <v>9.4700000000000006</v>
      </c>
      <c r="AU10" s="52"/>
      <c r="AV10" s="52"/>
      <c r="AW10" s="52"/>
      <c r="AX10" s="52"/>
      <c r="AY10" s="52"/>
      <c r="AZ10" s="52"/>
      <c r="BA10" s="52"/>
      <c r="BB10" s="53">
        <f>データ!$W$6</f>
        <v>5911.72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132276</v>
      </c>
      <c r="D6" s="34">
        <f t="shared" si="3"/>
        <v>46</v>
      </c>
      <c r="E6" s="34">
        <f t="shared" si="3"/>
        <v>1</v>
      </c>
      <c r="F6" s="34">
        <f t="shared" si="3"/>
        <v>0</v>
      </c>
      <c r="G6" s="34">
        <f t="shared" si="3"/>
        <v>1</v>
      </c>
      <c r="H6" s="34" t="str">
        <f t="shared" si="3"/>
        <v>東京都　羽村市</v>
      </c>
      <c r="I6" s="34" t="str">
        <f t="shared" si="3"/>
        <v>法適用</v>
      </c>
      <c r="J6" s="34" t="str">
        <f t="shared" si="3"/>
        <v>水道事業</v>
      </c>
      <c r="K6" s="34" t="str">
        <f t="shared" si="3"/>
        <v>末端給水事業</v>
      </c>
      <c r="L6" s="34" t="str">
        <f t="shared" si="3"/>
        <v>A4</v>
      </c>
      <c r="M6" s="34">
        <f t="shared" si="3"/>
        <v>0</v>
      </c>
      <c r="N6" s="35" t="str">
        <f t="shared" si="3"/>
        <v>-</v>
      </c>
      <c r="O6" s="35">
        <f t="shared" si="3"/>
        <v>53.85</v>
      </c>
      <c r="P6" s="35">
        <f t="shared" si="3"/>
        <v>99.83</v>
      </c>
      <c r="Q6" s="35">
        <f t="shared" si="3"/>
        <v>2235</v>
      </c>
      <c r="R6" s="35">
        <f t="shared" si="3"/>
        <v>56244</v>
      </c>
      <c r="S6" s="35">
        <f t="shared" si="3"/>
        <v>9.9</v>
      </c>
      <c r="T6" s="35">
        <f t="shared" si="3"/>
        <v>5681.21</v>
      </c>
      <c r="U6" s="35">
        <f t="shared" si="3"/>
        <v>55984</v>
      </c>
      <c r="V6" s="35">
        <f t="shared" si="3"/>
        <v>9.4700000000000006</v>
      </c>
      <c r="W6" s="35">
        <f t="shared" si="3"/>
        <v>5911.72</v>
      </c>
      <c r="X6" s="36">
        <f>IF(X7="",NA(),X7)</f>
        <v>104.11</v>
      </c>
      <c r="Y6" s="36">
        <f t="shared" ref="Y6:AG6" si="4">IF(Y7="",NA(),Y7)</f>
        <v>102.26</v>
      </c>
      <c r="Z6" s="36">
        <f t="shared" si="4"/>
        <v>118.83</v>
      </c>
      <c r="AA6" s="36">
        <f t="shared" si="4"/>
        <v>123.91</v>
      </c>
      <c r="AB6" s="36">
        <f t="shared" si="4"/>
        <v>132.38999999999999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2090.31</v>
      </c>
      <c r="AU6" s="36">
        <f t="shared" ref="AU6:BC6" si="6">IF(AU7="",NA(),AU7)</f>
        <v>669.22</v>
      </c>
      <c r="AV6" s="36">
        <f t="shared" si="6"/>
        <v>81.739999999999995</v>
      </c>
      <c r="AW6" s="36">
        <f t="shared" si="6"/>
        <v>87.22</v>
      </c>
      <c r="AX6" s="36">
        <f t="shared" si="6"/>
        <v>106.61</v>
      </c>
      <c r="AY6" s="36">
        <f t="shared" si="6"/>
        <v>701</v>
      </c>
      <c r="AZ6" s="36">
        <f t="shared" si="6"/>
        <v>739.59</v>
      </c>
      <c r="BA6" s="36">
        <f t="shared" si="6"/>
        <v>335.95</v>
      </c>
      <c r="BB6" s="36">
        <f t="shared" si="6"/>
        <v>346.59</v>
      </c>
      <c r="BC6" s="36">
        <f t="shared" si="6"/>
        <v>357.82</v>
      </c>
      <c r="BD6" s="35" t="str">
        <f>IF(BD7="","",IF(BD7="-","【-】","【"&amp;SUBSTITUTE(TEXT(BD7,"#,##0.00"),"-","△")&amp;"】"))</f>
        <v>【262.87】</v>
      </c>
      <c r="BE6" s="36">
        <f>IF(BE7="",NA(),BE7)</f>
        <v>506.4</v>
      </c>
      <c r="BF6" s="36">
        <f t="shared" ref="BF6:BN6" si="7">IF(BF7="",NA(),BF7)</f>
        <v>485.3</v>
      </c>
      <c r="BG6" s="36">
        <f t="shared" si="7"/>
        <v>388.37</v>
      </c>
      <c r="BH6" s="36">
        <f t="shared" si="7"/>
        <v>359.26</v>
      </c>
      <c r="BI6" s="36">
        <f t="shared" si="7"/>
        <v>327.52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96.42</v>
      </c>
      <c r="BQ6" s="36">
        <f t="shared" ref="BQ6:BY6" si="8">IF(BQ7="",NA(),BQ7)</f>
        <v>94.5</v>
      </c>
      <c r="BR6" s="36">
        <f t="shared" si="8"/>
        <v>111.4</v>
      </c>
      <c r="BS6" s="36">
        <f t="shared" si="8"/>
        <v>117.03</v>
      </c>
      <c r="BT6" s="36">
        <f t="shared" si="8"/>
        <v>124.75</v>
      </c>
      <c r="BU6" s="36">
        <f t="shared" si="8"/>
        <v>100.27</v>
      </c>
      <c r="BV6" s="36">
        <f t="shared" si="8"/>
        <v>99.46</v>
      </c>
      <c r="BW6" s="36">
        <f t="shared" si="8"/>
        <v>105.21</v>
      </c>
      <c r="BX6" s="36">
        <f t="shared" si="8"/>
        <v>105.71</v>
      </c>
      <c r="BY6" s="36">
        <f t="shared" si="8"/>
        <v>106.01</v>
      </c>
      <c r="BZ6" s="35" t="str">
        <f>IF(BZ7="","",IF(BZ7="-","【-】","【"&amp;SUBSTITUTE(TEXT(BZ7,"#,##0.00"),"-","△")&amp;"】"))</f>
        <v>【105.59】</v>
      </c>
      <c r="CA6" s="36">
        <f>IF(CA7="",NA(),CA7)</f>
        <v>138.22</v>
      </c>
      <c r="CB6" s="36">
        <f t="shared" ref="CB6:CJ6" si="9">IF(CB7="",NA(),CB7)</f>
        <v>137.88</v>
      </c>
      <c r="CC6" s="36">
        <f t="shared" si="9"/>
        <v>138.69999999999999</v>
      </c>
      <c r="CD6" s="36">
        <f t="shared" si="9"/>
        <v>133.16</v>
      </c>
      <c r="CE6" s="36">
        <f t="shared" si="9"/>
        <v>126</v>
      </c>
      <c r="CF6" s="36">
        <f t="shared" si="9"/>
        <v>169.62</v>
      </c>
      <c r="CG6" s="36">
        <f t="shared" si="9"/>
        <v>171.78</v>
      </c>
      <c r="CH6" s="36">
        <f t="shared" si="9"/>
        <v>162.59</v>
      </c>
      <c r="CI6" s="36">
        <f t="shared" si="9"/>
        <v>162.15</v>
      </c>
      <c r="CJ6" s="36">
        <f t="shared" si="9"/>
        <v>162.24</v>
      </c>
      <c r="CK6" s="35" t="str">
        <f>IF(CK7="","",IF(CK7="-","【-】","【"&amp;SUBSTITUTE(TEXT(CK7,"#,##0.00"),"-","△")&amp;"】"))</f>
        <v>【163.27】</v>
      </c>
      <c r="CL6" s="36">
        <f>IF(CL7="",NA(),CL7)</f>
        <v>55.65</v>
      </c>
      <c r="CM6" s="36">
        <f t="shared" ref="CM6:CU6" si="10">IF(CM7="",NA(),CM7)</f>
        <v>55.62</v>
      </c>
      <c r="CN6" s="36">
        <f t="shared" si="10"/>
        <v>53.37</v>
      </c>
      <c r="CO6" s="36">
        <f t="shared" si="10"/>
        <v>53.1</v>
      </c>
      <c r="CP6" s="36">
        <f t="shared" si="10"/>
        <v>53.6</v>
      </c>
      <c r="CQ6" s="36">
        <f t="shared" si="10"/>
        <v>59.88</v>
      </c>
      <c r="CR6" s="36">
        <f t="shared" si="10"/>
        <v>59.68</v>
      </c>
      <c r="CS6" s="36">
        <f t="shared" si="10"/>
        <v>59.17</v>
      </c>
      <c r="CT6" s="36">
        <f t="shared" si="10"/>
        <v>59.34</v>
      </c>
      <c r="CU6" s="36">
        <f t="shared" si="10"/>
        <v>59.11</v>
      </c>
      <c r="CV6" s="35" t="str">
        <f>IF(CV7="","",IF(CV7="-","【-】","【"&amp;SUBSTITUTE(TEXT(CV7,"#,##0.00"),"-","△")&amp;"】"))</f>
        <v>【59.94】</v>
      </c>
      <c r="CW6" s="36">
        <f>IF(CW7="",NA(),CW7)</f>
        <v>93.53</v>
      </c>
      <c r="CX6" s="36">
        <f t="shared" ref="CX6:DF6" si="11">IF(CX7="",NA(),CX7)</f>
        <v>92.2</v>
      </c>
      <c r="CY6" s="36">
        <f t="shared" si="11"/>
        <v>92.62</v>
      </c>
      <c r="CZ6" s="36">
        <f t="shared" si="11"/>
        <v>91.88</v>
      </c>
      <c r="DA6" s="36">
        <f t="shared" si="11"/>
        <v>91.09</v>
      </c>
      <c r="DB6" s="36">
        <f t="shared" si="11"/>
        <v>87.65</v>
      </c>
      <c r="DC6" s="36">
        <f t="shared" si="11"/>
        <v>87.63</v>
      </c>
      <c r="DD6" s="36">
        <f t="shared" si="11"/>
        <v>87.6</v>
      </c>
      <c r="DE6" s="36">
        <f t="shared" si="11"/>
        <v>87.74</v>
      </c>
      <c r="DF6" s="36">
        <f t="shared" si="11"/>
        <v>87.91</v>
      </c>
      <c r="DG6" s="35" t="str">
        <f>IF(DG7="","",IF(DG7="-","【-】","【"&amp;SUBSTITUTE(TEXT(DG7,"#,##0.00"),"-","△")&amp;"】"))</f>
        <v>【90.22】</v>
      </c>
      <c r="DH6" s="36">
        <f>IF(DH7="",NA(),DH7)</f>
        <v>51.6</v>
      </c>
      <c r="DI6" s="36">
        <f t="shared" ref="DI6:DQ6" si="12">IF(DI7="",NA(),DI7)</f>
        <v>53.46</v>
      </c>
      <c r="DJ6" s="36">
        <f t="shared" si="12"/>
        <v>56.89</v>
      </c>
      <c r="DK6" s="36">
        <f t="shared" si="12"/>
        <v>58.42</v>
      </c>
      <c r="DL6" s="36">
        <f t="shared" si="12"/>
        <v>59.87</v>
      </c>
      <c r="DM6" s="36">
        <f t="shared" si="12"/>
        <v>38.69</v>
      </c>
      <c r="DN6" s="36">
        <f t="shared" si="12"/>
        <v>39.65</v>
      </c>
      <c r="DO6" s="36">
        <f t="shared" si="12"/>
        <v>45.25</v>
      </c>
      <c r="DP6" s="36">
        <f t="shared" si="12"/>
        <v>46.27</v>
      </c>
      <c r="DQ6" s="36">
        <f t="shared" si="12"/>
        <v>46.88</v>
      </c>
      <c r="DR6" s="35" t="str">
        <f>IF(DR7="","",IF(DR7="-","【-】","【"&amp;SUBSTITUTE(TEXT(DR7,"#,##0.00"),"-","△")&amp;"】"))</f>
        <v>【47.91】</v>
      </c>
      <c r="DS6" s="36">
        <f>IF(DS7="",NA(),DS7)</f>
        <v>4.1900000000000004</v>
      </c>
      <c r="DT6" s="36">
        <f t="shared" ref="DT6:EB6" si="13">IF(DT7="",NA(),DT7)</f>
        <v>7.99</v>
      </c>
      <c r="DU6" s="36">
        <f t="shared" si="13"/>
        <v>11.9</v>
      </c>
      <c r="DV6" s="36">
        <f t="shared" si="13"/>
        <v>14.86</v>
      </c>
      <c r="DW6" s="36">
        <f t="shared" si="13"/>
        <v>16.440000000000001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v>
      </c>
      <c r="EE6" s="36">
        <f t="shared" ref="EE6:EM6" si="14">IF(EE7="",NA(),EE7)</f>
        <v>0.62</v>
      </c>
      <c r="EF6" s="36">
        <f t="shared" si="14"/>
        <v>0.8</v>
      </c>
      <c r="EG6" s="36">
        <f t="shared" si="14"/>
        <v>0.81</v>
      </c>
      <c r="EH6" s="36">
        <f t="shared" si="14"/>
        <v>0.81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132276</v>
      </c>
      <c r="D7" s="38">
        <v>46</v>
      </c>
      <c r="E7" s="38">
        <v>1</v>
      </c>
      <c r="F7" s="38">
        <v>0</v>
      </c>
      <c r="G7" s="38">
        <v>1</v>
      </c>
      <c r="H7" s="38" t="s">
        <v>105</v>
      </c>
      <c r="I7" s="38" t="s">
        <v>106</v>
      </c>
      <c r="J7" s="38" t="s">
        <v>107</v>
      </c>
      <c r="K7" s="38" t="s">
        <v>108</v>
      </c>
      <c r="L7" s="38" t="s">
        <v>109</v>
      </c>
      <c r="M7" s="38"/>
      <c r="N7" s="39" t="s">
        <v>110</v>
      </c>
      <c r="O7" s="39">
        <v>53.85</v>
      </c>
      <c r="P7" s="39">
        <v>99.83</v>
      </c>
      <c r="Q7" s="39">
        <v>2235</v>
      </c>
      <c r="R7" s="39">
        <v>56244</v>
      </c>
      <c r="S7" s="39">
        <v>9.9</v>
      </c>
      <c r="T7" s="39">
        <v>5681.21</v>
      </c>
      <c r="U7" s="39">
        <v>55984</v>
      </c>
      <c r="V7" s="39">
        <v>9.4700000000000006</v>
      </c>
      <c r="W7" s="39">
        <v>5911.72</v>
      </c>
      <c r="X7" s="39">
        <v>104.11</v>
      </c>
      <c r="Y7" s="39">
        <v>102.26</v>
      </c>
      <c r="Z7" s="39">
        <v>118.83</v>
      </c>
      <c r="AA7" s="39">
        <v>123.91</v>
      </c>
      <c r="AB7" s="39">
        <v>132.38999999999999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2090.31</v>
      </c>
      <c r="AU7" s="39">
        <v>669.22</v>
      </c>
      <c r="AV7" s="39">
        <v>81.739999999999995</v>
      </c>
      <c r="AW7" s="39">
        <v>87.22</v>
      </c>
      <c r="AX7" s="39">
        <v>106.61</v>
      </c>
      <c r="AY7" s="39">
        <v>701</v>
      </c>
      <c r="AZ7" s="39">
        <v>739.59</v>
      </c>
      <c r="BA7" s="39">
        <v>335.95</v>
      </c>
      <c r="BB7" s="39">
        <v>346.59</v>
      </c>
      <c r="BC7" s="39">
        <v>357.82</v>
      </c>
      <c r="BD7" s="39">
        <v>262.87</v>
      </c>
      <c r="BE7" s="39">
        <v>506.4</v>
      </c>
      <c r="BF7" s="39">
        <v>485.3</v>
      </c>
      <c r="BG7" s="39">
        <v>388.37</v>
      </c>
      <c r="BH7" s="39">
        <v>359.26</v>
      </c>
      <c r="BI7" s="39">
        <v>327.52</v>
      </c>
      <c r="BJ7" s="39">
        <v>330.99</v>
      </c>
      <c r="BK7" s="39">
        <v>324.08999999999997</v>
      </c>
      <c r="BL7" s="39">
        <v>319.82</v>
      </c>
      <c r="BM7" s="39">
        <v>312.02999999999997</v>
      </c>
      <c r="BN7" s="39">
        <v>307.45999999999998</v>
      </c>
      <c r="BO7" s="39">
        <v>270.87</v>
      </c>
      <c r="BP7" s="39">
        <v>96.42</v>
      </c>
      <c r="BQ7" s="39">
        <v>94.5</v>
      </c>
      <c r="BR7" s="39">
        <v>111.4</v>
      </c>
      <c r="BS7" s="39">
        <v>117.03</v>
      </c>
      <c r="BT7" s="39">
        <v>124.75</v>
      </c>
      <c r="BU7" s="39">
        <v>100.27</v>
      </c>
      <c r="BV7" s="39">
        <v>99.46</v>
      </c>
      <c r="BW7" s="39">
        <v>105.21</v>
      </c>
      <c r="BX7" s="39">
        <v>105.71</v>
      </c>
      <c r="BY7" s="39">
        <v>106.01</v>
      </c>
      <c r="BZ7" s="39">
        <v>105.59</v>
      </c>
      <c r="CA7" s="39">
        <v>138.22</v>
      </c>
      <c r="CB7" s="39">
        <v>137.88</v>
      </c>
      <c r="CC7" s="39">
        <v>138.69999999999999</v>
      </c>
      <c r="CD7" s="39">
        <v>133.16</v>
      </c>
      <c r="CE7" s="39">
        <v>126</v>
      </c>
      <c r="CF7" s="39">
        <v>169.62</v>
      </c>
      <c r="CG7" s="39">
        <v>171.78</v>
      </c>
      <c r="CH7" s="39">
        <v>162.59</v>
      </c>
      <c r="CI7" s="39">
        <v>162.15</v>
      </c>
      <c r="CJ7" s="39">
        <v>162.24</v>
      </c>
      <c r="CK7" s="39">
        <v>163.27000000000001</v>
      </c>
      <c r="CL7" s="39">
        <v>55.65</v>
      </c>
      <c r="CM7" s="39">
        <v>55.62</v>
      </c>
      <c r="CN7" s="39">
        <v>53.37</v>
      </c>
      <c r="CO7" s="39">
        <v>53.1</v>
      </c>
      <c r="CP7" s="39">
        <v>53.6</v>
      </c>
      <c r="CQ7" s="39">
        <v>59.88</v>
      </c>
      <c r="CR7" s="39">
        <v>59.68</v>
      </c>
      <c r="CS7" s="39">
        <v>59.17</v>
      </c>
      <c r="CT7" s="39">
        <v>59.34</v>
      </c>
      <c r="CU7" s="39">
        <v>59.11</v>
      </c>
      <c r="CV7" s="39">
        <v>59.94</v>
      </c>
      <c r="CW7" s="39">
        <v>93.53</v>
      </c>
      <c r="CX7" s="39">
        <v>92.2</v>
      </c>
      <c r="CY7" s="39">
        <v>92.62</v>
      </c>
      <c r="CZ7" s="39">
        <v>91.88</v>
      </c>
      <c r="DA7" s="39">
        <v>91.09</v>
      </c>
      <c r="DB7" s="39">
        <v>87.65</v>
      </c>
      <c r="DC7" s="39">
        <v>87.63</v>
      </c>
      <c r="DD7" s="39">
        <v>87.6</v>
      </c>
      <c r="DE7" s="39">
        <v>87.74</v>
      </c>
      <c r="DF7" s="39">
        <v>87.91</v>
      </c>
      <c r="DG7" s="39">
        <v>90.22</v>
      </c>
      <c r="DH7" s="39">
        <v>51.6</v>
      </c>
      <c r="DI7" s="39">
        <v>53.46</v>
      </c>
      <c r="DJ7" s="39">
        <v>56.89</v>
      </c>
      <c r="DK7" s="39">
        <v>58.42</v>
      </c>
      <c r="DL7" s="39">
        <v>59.87</v>
      </c>
      <c r="DM7" s="39">
        <v>38.69</v>
      </c>
      <c r="DN7" s="39">
        <v>39.65</v>
      </c>
      <c r="DO7" s="39">
        <v>45.25</v>
      </c>
      <c r="DP7" s="39">
        <v>46.27</v>
      </c>
      <c r="DQ7" s="39">
        <v>46.88</v>
      </c>
      <c r="DR7" s="39">
        <v>47.91</v>
      </c>
      <c r="DS7" s="39">
        <v>4.1900000000000004</v>
      </c>
      <c r="DT7" s="39">
        <v>7.99</v>
      </c>
      <c r="DU7" s="39">
        <v>11.9</v>
      </c>
      <c r="DV7" s="39">
        <v>14.86</v>
      </c>
      <c r="DW7" s="39">
        <v>16.440000000000001</v>
      </c>
      <c r="DX7" s="39">
        <v>8.4</v>
      </c>
      <c r="DY7" s="39">
        <v>9.7100000000000009</v>
      </c>
      <c r="DZ7" s="39">
        <v>10.71</v>
      </c>
      <c r="EA7" s="39">
        <v>10.93</v>
      </c>
      <c r="EB7" s="39">
        <v>13.39</v>
      </c>
      <c r="EC7" s="39">
        <v>15</v>
      </c>
      <c r="ED7" s="39">
        <v>0.7</v>
      </c>
      <c r="EE7" s="39">
        <v>0.62</v>
      </c>
      <c r="EF7" s="39">
        <v>0.8</v>
      </c>
      <c r="EG7" s="39">
        <v>0.81</v>
      </c>
      <c r="EH7" s="39">
        <v>0.81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2018-02-21T09:38:57Z</cp:lastPrinted>
  <dcterms:created xsi:type="dcterms:W3CDTF">2017-12-25T01:26:18Z</dcterms:created>
  <dcterms:modified xsi:type="dcterms:W3CDTF">2018-02-27T04:53:47Z</dcterms:modified>
  <cp:category/>
</cp:coreProperties>
</file>