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水道課\業務係(水道)\継続\05_調査\経営比較分析表【都1月調査】\R2年度分\"/>
    </mc:Choice>
  </mc:AlternateContent>
  <workbookProtection workbookAlgorithmName="SHA-512" workbookHashValue="Bp+5qBWpNJwy9H+zfeXkbRHD86WTGtkJu09iWBBCO679ligNUDtQU1xQymzTvxKrlC30VBFy4oU7qOzYAv9haw==" workbookSaltValue="j9GoGrixRd3l8Ep9wPgQ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<sst xmlns="http://schemas.openxmlformats.org/spreadsheetml/2006/main" count="228" uniqueCount="112">
  <si>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</si>
  <si>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</si>
  <si>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</si>
  <si>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</si>
  <si>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</si>
  <si>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</si>
  <si>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</si>
  <si>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</si>
  <si>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</si>
  <si>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</si>
  <si>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</si>
  <si>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</si>
  <si>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</si>
  <si>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</si>
  <si>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</si>
  <si>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</si>
  <si>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</si>
  <si>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</si>
  <si>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</si>
  <si>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</si>
  <si>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</si>
  <si>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</si>
  <si>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</si>
  <si>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</si>
  <si>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</si>
  <si>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</si>
  <si>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</si>
  <si>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</si>
  <si>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</si>
  <si>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</si>
  <si>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</si>
  <si>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</si>
  <si>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</si>
  <si>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</si>
  <si>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</si>
  <si>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</si>
  <si>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</si>
  <si>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</si>
  <si>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</si>
  <si>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</si>
  <si>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</si>
  <si>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</si>
  <si>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</si>
  <si>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</si>
  <si>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</si>
  <si>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</si>
  <si>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</si>
  <si>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</si>
  <si>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</si>
  <si>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</si>
  <si>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</si>
  <si>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</si>
  <si>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</si>
  <si>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</si>
  <si>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</si>
  <si>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</si>
  <si>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</si>
  <si>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</si>
  <si>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</si>
  <si>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</si>
  <si>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</si>
  <si>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</si>
  <si>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</si>
  <si>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</si>
  <si>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</si>
  <si>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</si>
  <si>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</si>
  <si>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</si>
  <si>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</si>
  <si>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</si>
  <si>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</si>
  <si>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</si>
  <si>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</si>
  <si>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</si>
  <si>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</si>
  <si>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</si>
  <si>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</si>
  <si>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</si>
  <si>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</si>
  <si>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</si>
  <si>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</si>
  <si>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</si>
  <si>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</si>
  <si>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</si>
  <si>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</si>
  <si>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</si>
  <si>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</si>
  <si>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</si>
  <si>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</si>
  <si>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</si>
  <si>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</si>
  <si>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</si>
  <si>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</si>
  <si>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</si>
  <si>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</si>
  <si>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</si>
  <si>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</si>
  <si>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</si>
  <si>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</si>
  <si>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</si>
  <si>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</si>
  <si>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</si>
  <si>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</si>
  <si>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</si>
  <si>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</si>
  <si>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</si>
  <si>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</si>
  <si>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</si>
  <si>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</si>
  <si>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の老朽化に伴う更新工事及び管路の耐震化対策については、羽村市に限らず水道事業者にとって、共通の課題となっている。また、将来的な給水人口の減少が見込まれる中で、施設利用の効率化についても大きな課題である。
　羽村市では、これらの課題に対応するため、令和２、３年度において「第二次羽村市水道ビジョン」の策定を予定しており、その中で、将来にわたって安全な水道水を安定供給するための目標、実施方策を示していく。
　今後とも、企業や一般家庭の水需要の動向を把握するとともに、必要な水道施設の更新・修繕については確実に実施するとともに、経済性の高い技術の導入等、事業の見直しや経費の削減に取り組み、効率的な事業運営を行う。</t>
    <rPh sb="62" eb="65">
      <t>ショウライテキ</t>
    </rPh>
    <rPh sb="66" eb="68">
      <t>キュウスイ</t>
    </rPh>
    <rPh sb="68" eb="70">
      <t>ジンコウ</t>
    </rPh>
    <rPh sb="71" eb="73">
      <t>ゲンショウ</t>
    </rPh>
    <rPh sb="74" eb="76">
      <t>ミコ</t>
    </rPh>
    <rPh sb="79" eb="80">
      <t>ナカ</t>
    </rPh>
    <rPh sb="82" eb="84">
      <t>シセツ</t>
    </rPh>
    <rPh sb="84" eb="86">
      <t>リヨウ</t>
    </rPh>
    <rPh sb="87" eb="90">
      <t>コウリツカ</t>
    </rPh>
    <rPh sb="95" eb="96">
      <t>オオ</t>
    </rPh>
    <rPh sb="98" eb="100">
      <t>カダイ</t>
    </rPh>
    <rPh sb="126" eb="128">
      <t>レイワ</t>
    </rPh>
    <rPh sb="131" eb="133">
      <t>ネンド</t>
    </rPh>
    <rPh sb="138" eb="140">
      <t>ダイニ</t>
    </rPh>
    <rPh sb="140" eb="141">
      <t>ツギ</t>
    </rPh>
    <rPh sb="141" eb="144">
      <t>ハムラシ</t>
    </rPh>
    <rPh sb="144" eb="146">
      <t>スイドウ</t>
    </rPh>
    <rPh sb="152" eb="154">
      <t>サクテイ</t>
    </rPh>
    <rPh sb="155" eb="157">
      <t>ヨテイ</t>
    </rPh>
    <rPh sb="164" eb="165">
      <t>ナカ</t>
    </rPh>
    <rPh sb="190" eb="192">
      <t>モクヒョウ</t>
    </rPh>
    <rPh sb="193" eb="195">
      <t>ジッシ</t>
    </rPh>
    <rPh sb="195" eb="197">
      <t>ホウサク</t>
    </rPh>
    <rPh sb="198" eb="199">
      <t>シメ</t>
    </rPh>
    <rPh sb="206" eb="208">
      <t>コンゴ</t>
    </rPh>
    <rPh sb="235" eb="237">
      <t>ヒツヨウ</t>
    </rPh>
    <rPh sb="238" eb="240">
      <t>スイドウ</t>
    </rPh>
    <rPh sb="240" eb="242">
      <t>シセツ</t>
    </rPh>
    <rPh sb="243" eb="245">
      <t>コウシン</t>
    </rPh>
    <rPh sb="246" eb="248">
      <t>シュウゼン</t>
    </rPh>
    <rPh sb="253" eb="255">
      <t>カクジツ</t>
    </rPh>
    <rPh sb="256" eb="258">
      <t>ジッシ</t>
    </rPh>
    <rPh sb="274" eb="276">
      <t>ドウニュウ</t>
    </rPh>
    <rPh sb="276" eb="277">
      <t>トウ</t>
    </rPh>
    <phoneticPr fontId="4"/>
  </si>
  <si>
    <t>　①有形固定資産減価償却率については増加傾向にあり、施設及び管路の老朽化が進んでいることがわかる。
　また、②管路経年化率は、類似団体平均を上回っている。これは羽村市(当時の羽村町)の都市化が進み急増する水需要に対応するため、事業の拡張を図った昭和40年代から50年代に布設した多くの管路が耐用年数に達しているためである。
　現在、水道施設の老朽化への対応及び管路の耐震化を推進している。施設については更新だけでなく修繕や部品交換などを行い長寿命化を図り、管路については、更新と合わせて耐震性の高い管種への布設替え工事を計画的に進めている。③管路更新率については、年度によって増減が生じているものの、事業計画に基づき計画的に実施している。</t>
    <rPh sb="220" eb="223">
      <t>チョウジュミョウ</t>
    </rPh>
    <phoneticPr fontId="4"/>
  </si>
  <si>
    <t>　羽村市の水道事業経営については、①経常収支比率が100%以上であり黒字の経営状況にある。令和２年度についても同規模の事業体の平均値と比較して高い割合を示しており、健全な経営状態にある。
　③流動比率については、令和２年度も引き続き100％を超えて推移しており財政の安全性を確保している。流動負債の大部分が建設改良費等の財源に充てられた企業債であり、これを財源として整備された施設により、水道水の安定供給を行っている。
　④企業債残高対給水収益比率については、毎年の企業債の借入額以上に償還していて企業債残高が減少しているとともに、給水収益については大きな変動は生じていないことから、減少傾向となっており、今後もこの傾向で推移するものと見ている。
　⑤料金回収率については、令和２年度も引き続き100%を超えて推移している。⑥給水原価については、類似団体平均を下回っていることから比較的少ない経費で事業を運営していることがわかる。⑦施設利用率については、引き続き全国平均、類似団体平均よりも低い値となっている。今後、給水人口の減少が見込まれる中で、経済性の高い技術の導入等、施設利用の効率化を図っていく。⑧有収率については、減少傾向であったが、漏水箇所の発見及び修繕の実施により、令和元年度より引き続き改善している。</t>
    <rPh sb="45" eb="47">
      <t>レイワ</t>
    </rPh>
    <rPh sb="112" eb="113">
      <t>ヒ</t>
    </rPh>
    <rPh sb="114" eb="115">
      <t>ツヅ</t>
    </rPh>
    <rPh sb="121" eb="122">
      <t>コ</t>
    </rPh>
    <rPh sb="124" eb="126">
      <t>スイイ</t>
    </rPh>
    <rPh sb="130" eb="132">
      <t>ザイセイ</t>
    </rPh>
    <rPh sb="133" eb="136">
      <t>アンゼンセイ</t>
    </rPh>
    <rPh sb="137" eb="139">
      <t>カクホ</t>
    </rPh>
    <rPh sb="249" eb="251">
      <t>キギョウ</t>
    </rPh>
    <rPh sb="251" eb="252">
      <t>サイ</t>
    </rPh>
    <rPh sb="252" eb="254">
      <t>ザンダカ</t>
    </rPh>
    <rPh sb="255" eb="257">
      <t>ゲンショウ</t>
    </rPh>
    <rPh sb="275" eb="276">
      <t>オオ</t>
    </rPh>
    <rPh sb="278" eb="280">
      <t>ヘンドウ</t>
    </rPh>
    <rPh sb="281" eb="282">
      <t>ショウ</t>
    </rPh>
    <rPh sb="292" eb="294">
      <t>ゲンショウ</t>
    </rPh>
    <rPh sb="294" eb="296">
      <t>ケイコウ</t>
    </rPh>
    <rPh sb="343" eb="344">
      <t>ヒ</t>
    </rPh>
    <rPh sb="345" eb="346">
      <t>ツヅ</t>
    </rPh>
    <rPh sb="352" eb="353">
      <t>コ</t>
    </rPh>
    <rPh sb="355" eb="357">
      <t>スイイ</t>
    </rPh>
    <rPh sb="427" eb="428">
      <t>ヒ</t>
    </rPh>
    <rPh sb="429" eb="430">
      <t>ツヅ</t>
    </rPh>
    <rPh sb="431" eb="433">
      <t>ゼンコク</t>
    </rPh>
    <rPh sb="433" eb="435">
      <t>ヘイキン</t>
    </rPh>
    <rPh sb="436" eb="438">
      <t>ルイジ</t>
    </rPh>
    <rPh sb="438" eb="440">
      <t>ダンタイ</t>
    </rPh>
    <rPh sb="440" eb="442">
      <t>ヘイキン</t>
    </rPh>
    <rPh sb="445" eb="446">
      <t>ヒク</t>
    </rPh>
    <rPh sb="447" eb="448">
      <t>アタイ</t>
    </rPh>
    <rPh sb="455" eb="457">
      <t>コンゴ</t>
    </rPh>
    <rPh sb="458" eb="460">
      <t>キュウスイ</t>
    </rPh>
    <rPh sb="460" eb="462">
      <t>ジンコウ</t>
    </rPh>
    <rPh sb="463" eb="465">
      <t>ゲンショウ</t>
    </rPh>
    <rPh sb="466" eb="468">
      <t>ミコ</t>
    </rPh>
    <rPh sb="471" eb="472">
      <t>ナカ</t>
    </rPh>
    <rPh sb="474" eb="477">
      <t>ケイザイセイ</t>
    </rPh>
    <rPh sb="478" eb="479">
      <t>タカ</t>
    </rPh>
    <rPh sb="480" eb="482">
      <t>ギジュツ</t>
    </rPh>
    <rPh sb="483" eb="485">
      <t>ドウニュウ</t>
    </rPh>
    <rPh sb="485" eb="486">
      <t>トウ</t>
    </rPh>
    <rPh sb="487" eb="489">
      <t>シセツ</t>
    </rPh>
    <rPh sb="489" eb="491">
      <t>リヨウ</t>
    </rPh>
    <rPh sb="492" eb="495">
      <t>コウリツカ</t>
    </rPh>
    <rPh sb="496" eb="497">
      <t>ハカ</t>
    </rPh>
    <rPh sb="527" eb="529">
      <t>ハッケン</t>
    </rPh>
    <rPh sb="529" eb="530">
      <t>オヨ</t>
    </rPh>
    <rPh sb="531" eb="533">
      <t>シュウゼン</t>
    </rPh>
    <rPh sb="534" eb="536">
      <t>ジッシ</t>
    </rPh>
    <rPh sb="540" eb="542">
      <t>レイワ</t>
    </rPh>
    <rPh sb="542" eb="543">
      <t>ガン</t>
    </rPh>
    <rPh sb="543" eb="545">
      <t>ネンド</t>
    </rPh>
    <rPh sb="547" eb="548">
      <t>ヒ</t>
    </rPh>
    <rPh sb="549" eb="550">
      <t>ツヅ</t>
    </rPh>
    <rPh sb="551" eb="55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</si>
</sst>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0.53</c:v>
                </c:pt>
                <c:pt idx="2">
                  <c:v>0.67</c:v>
                </c:pt>
                <c:pt idx="3">
                  <c:v>0.77</c:v>
                </c:pt>
                <c:pt idx="4">
                  <c:v>1.06</c:v>
                </c:pt>
              </c:numCache>
            </c:numRef>
          </c:val>
          <c:extLst>
            <c:ext xmlns:c16="http://schemas.microsoft.com/office/drawing/2014/chart" uri="{C3380CC4-5D6E-409C-BE32-E72D297353CC}">
              <c16:uniqueId val="{00000000-9C24-400F-A63B-FD676223B3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C24-400F-A63B-FD676223B3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53.6</c:v>
                </c:pt>
                <c:pt idx="1">
                  <c:v>54.55</c:v>
                </c:pt>
                <c:pt idx="2">
                  <c:v>53.03</c:v>
                </c:pt>
                <c:pt idx="3">
                  <c:v>51.8</c:v>
                </c:pt>
                <c:pt idx="4">
                  <c:v>51.54</c:v>
                </c:pt>
              </c:numCache>
            </c:numRef>
          </c:val>
          <c:extLst>
            <c:ext xmlns:c16="http://schemas.microsoft.com/office/drawing/2014/chart" uri="{C3380CC4-5D6E-409C-BE32-E72D297353CC}">
              <c16:uniqueId val="{00000000-DE54-4667-ADEB-B065104854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E54-4667-ADEB-B065104854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91.09</c:v>
                </c:pt>
                <c:pt idx="1">
                  <c:v>89.56</c:v>
                </c:pt>
                <c:pt idx="2">
                  <c:v>91.23</c:v>
                </c:pt>
                <c:pt idx="3">
                  <c:v>91.99</c:v>
                </c:pt>
                <c:pt idx="4">
                  <c:v>93.04</c:v>
                </c:pt>
              </c:numCache>
            </c:numRef>
          </c:val>
          <c:extLst>
            <c:ext xmlns:c16="http://schemas.microsoft.com/office/drawing/2014/chart" uri="{C3380CC4-5D6E-409C-BE32-E72D297353CC}">
              <c16:uniqueId val="{00000000-C44A-46DF-988C-63B91C8911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C44A-46DF-988C-63B91C8911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132.38999999999999</c:v>
                </c:pt>
                <c:pt idx="1">
                  <c:v>130.47999999999999</c:v>
                </c:pt>
                <c:pt idx="2">
                  <c:v>134.38</c:v>
                </c:pt>
                <c:pt idx="3">
                  <c:v>118.17</c:v>
                </c:pt>
                <c:pt idx="4">
                  <c:v>118.98</c:v>
                </c:pt>
              </c:numCache>
            </c:numRef>
          </c:val>
          <c:extLst>
            <c:ext xmlns:c16="http://schemas.microsoft.com/office/drawing/2014/chart" uri="{C3380CC4-5D6E-409C-BE32-E72D297353CC}">
              <c16:uniqueId val="{00000000-8BB4-4435-B499-2C3C07E990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BB4-4435-B499-2C3C07E990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59.87</c:v>
                </c:pt>
                <c:pt idx="1">
                  <c:v>61.16</c:v>
                </c:pt>
                <c:pt idx="2">
                  <c:v>61.66</c:v>
                </c:pt>
                <c:pt idx="3">
                  <c:v>62.56</c:v>
                </c:pt>
                <c:pt idx="4">
                  <c:v>63.51</c:v>
                </c:pt>
              </c:numCache>
            </c:numRef>
          </c:val>
          <c:extLst>
            <c:ext xmlns:c16="http://schemas.microsoft.com/office/drawing/2014/chart" uri="{C3380CC4-5D6E-409C-BE32-E72D297353CC}">
              <c16:uniqueId val="{00000000-5BA5-46CD-9F2C-7ADF80AA7B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BA5-46CD-9F2C-7ADF80AA7B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16.440000000000001</c:v>
                </c:pt>
                <c:pt idx="1">
                  <c:v>20.99</c:v>
                </c:pt>
                <c:pt idx="2">
                  <c:v>22.52</c:v>
                </c:pt>
                <c:pt idx="3">
                  <c:v>25.82</c:v>
                </c:pt>
                <c:pt idx="4">
                  <c:v>28.48</c:v>
                </c:pt>
              </c:numCache>
            </c:numRef>
          </c:val>
          <c:extLst>
            <c:ext xmlns:c16="http://schemas.microsoft.com/office/drawing/2014/chart" uri="{C3380CC4-5D6E-409C-BE32-E72D297353CC}">
              <c16:uniqueId val="{00000000-B399-43D4-A560-0DEC1CC850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B399-43D4-A560-0DEC1CC850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21-427B-90EA-C34D52A3CD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D21-427B-90EA-C34D52A3CD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106.61</c:v>
                </c:pt>
                <c:pt idx="1">
                  <c:v>120.6</c:v>
                </c:pt>
                <c:pt idx="2">
                  <c:v>107.13</c:v>
                </c:pt>
                <c:pt idx="3">
                  <c:v>106.7</c:v>
                </c:pt>
                <c:pt idx="4">
                  <c:v>121.72</c:v>
                </c:pt>
              </c:numCache>
            </c:numRef>
          </c:val>
          <c:extLst>
            <c:ext xmlns:c16="http://schemas.microsoft.com/office/drawing/2014/chart" uri="{C3380CC4-5D6E-409C-BE32-E72D297353CC}">
              <c16:uniqueId val="{00000000-219E-4C0C-BAA7-F62E0147D5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19E-4C0C-BAA7-F62E0147D5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327.52</c:v>
                </c:pt>
                <c:pt idx="1">
                  <c:v>298.87</c:v>
                </c:pt>
                <c:pt idx="2">
                  <c:v>276.12</c:v>
                </c:pt>
                <c:pt idx="3">
                  <c:v>256.89999999999998</c:v>
                </c:pt>
                <c:pt idx="4">
                  <c:v>246.17</c:v>
                </c:pt>
              </c:numCache>
            </c:numRef>
          </c:val>
          <c:extLst>
            <c:ext xmlns:c16="http://schemas.microsoft.com/office/drawing/2014/chart" uri="{C3380CC4-5D6E-409C-BE32-E72D297353CC}">
              <c16:uniqueId val="{00000000-CB9F-4FB4-88AB-783CE47257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B9F-4FB4-88AB-783CE47257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124.75</c:v>
                </c:pt>
                <c:pt idx="1">
                  <c:v>122.12</c:v>
                </c:pt>
                <c:pt idx="2">
                  <c:v>126.62</c:v>
                </c:pt>
                <c:pt idx="3">
                  <c:v>109.74</c:v>
                </c:pt>
                <c:pt idx="4">
                  <c:v>110.91</c:v>
                </c:pt>
              </c:numCache>
            </c:numRef>
          </c:val>
          <c:extLst>
            <c:ext xmlns:c16="http://schemas.microsoft.com/office/drawing/2014/chart" uri="{C3380CC4-5D6E-409C-BE32-E72D297353CC}">
              <c16:uniqueId val="{00000000-CF1D-41DD-9D3C-71A201A777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CF1D-41DD-9D3C-71A201A777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c:v>
                </c:pt>
                <c:pt idx="1">
                  <c:v>128.96</c:v>
                </c:pt>
                <c:pt idx="2">
                  <c:v>124.65</c:v>
                </c:pt>
                <c:pt idx="3">
                  <c:v>143.63999999999999</c:v>
                </c:pt>
                <c:pt idx="4">
                  <c:v>138.44</c:v>
                </c:pt>
              </c:numCache>
            </c:numRef>
          </c:val>
          <c:extLst>
            <c:ext xmlns:c16="http://schemas.microsoft.com/office/drawing/2014/chart" uri="{C3380CC4-5D6E-409C-BE32-E72D297353CC}">
              <c16:uniqueId val="{00000000-657F-4B22-A6BE-E049579329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657F-4B22-A6BE-E049579329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東京都　羽村市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54725</v>
      </c>
      <c r="AM8" s="61"/>
      <c r="AN8" s="61"/>
      <c r="AO8" s="61"/>
      <c r="AP8" s="61"/>
      <c r="AQ8" s="61"/>
      <c r="AR8" s="61"/>
      <c r="AS8" s="61"/>
      <c r="AT8" s="52">
        <f>データ!$S$6</f>
        <v>9.9</v>
      </c>
      <c r="AU8" s="53"/>
      <c r="AV8" s="53"/>
      <c r="AW8" s="53"/>
      <c r="AX8" s="53"/>
      <c r="AY8" s="53"/>
      <c r="AZ8" s="53"/>
      <c r="BA8" s="53"/>
      <c r="BB8" s="54">
        <f>データ!$T$6</f>
        <v>5527.78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65.599999999999994</v>
      </c>
      <c r="J10" s="53"/>
      <c r="K10" s="53"/>
      <c r="L10" s="53"/>
      <c r="M10" s="53"/>
      <c r="N10" s="53"/>
      <c r="O10" s="64"/>
      <c r="P10" s="54">
        <f>データ!$P$6</f>
        <v>99.87</v>
      </c>
      <c r="Q10" s="54"/>
      <c r="R10" s="54"/>
      <c r="S10" s="54"/>
      <c r="T10" s="54"/>
      <c r="U10" s="54"/>
      <c r="V10" s="54"/>
      <c r="W10" s="61">
        <f>データ!$Q$6</f>
        <v>2277</v>
      </c>
      <c r="X10" s="61"/>
      <c r="Y10" s="61"/>
      <c r="Z10" s="61"/>
      <c r="AA10" s="61"/>
      <c r="AB10" s="61"/>
      <c r="AC10" s="61"/>
      <c r="AD10" s="2"/>
      <c r="AE10" s="2"/>
      <c r="AF10" s="2"/>
      <c r="AG10" s="2"/>
      <c r="AH10" s="4"/>
      <c r="AI10" s="4"/>
      <c r="AJ10" s="4"/>
      <c r="AK10" s="4"/>
      <c r="AL10" s="61">
        <f>データ!$U$6</f>
        <v>54553</v>
      </c>
      <c r="AM10" s="61"/>
      <c r="AN10" s="61"/>
      <c r="AO10" s="61"/>
      <c r="AP10" s="61"/>
      <c r="AQ10" s="61"/>
      <c r="AR10" s="61"/>
      <c r="AS10" s="61"/>
      <c r="AT10" s="52">
        <f>データ!$V$6</f>
        <v>9.4700000000000006</v>
      </c>
      <c r="AU10" s="53"/>
      <c r="AV10" s="53"/>
      <c r="AW10" s="53"/>
      <c r="AX10" s="53"/>
      <c r="AY10" s="53"/>
      <c r="AZ10" s="53"/>
      <c r="BA10" s="53"/>
      <c r="BB10" s="54">
        <f>データ!$W$6</f>
        <v>5760.61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SytqCo4nwNnDi3xGytPqhaIuJkqjRNUbzAMuXx21jIo4Jd/AZlfJB4yhJiYGIah8QRlchtX3mJ+U8hekQ0DA==" saltValue="jeP68yqhrYwpvKC6h2FRP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132276</v>
      </c>
      <c r="D6" s="34">
        <f t="shared" si="3"/>
        <v>46</v>
      </c>
      <c r="E6" s="34">
        <f t="shared" si="3"/>
        <v>1</v>
      </c>
      <c r="F6" s="34">
        <f t="shared" si="3"/>
        <v>0</v>
      </c>
      <c r="G6" s="34">
        <f t="shared" si="3"/>
        <v>1</v>
      </c>
      <c r="H6" s="34" t="str">
        <f t="shared" si="3"/>
        <v>東京都　羽村市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65.599999999999994</v>
      </c>
      <c r="P6" s="35">
        <f t="shared" si="3"/>
        <v>99.87</v>
      </c>
      <c r="Q6" s="35">
        <f t="shared" si="3"/>
        <v>2277</v>
      </c>
      <c r="R6" s="35">
        <f t="shared" si="3"/>
        <v>54725</v>
      </c>
      <c r="S6" s="35">
        <f t="shared" si="3"/>
        <v>9.9</v>
      </c>
      <c r="T6" s="35">
        <f t="shared" si="3"/>
        <v>5527.78</v>
      </c>
      <c r="U6" s="35">
        <f t="shared" si="3"/>
        <v>54553</v>
      </c>
      <c r="V6" s="35">
        <f t="shared" si="3"/>
        <v>9.4700000000000006</v>
      </c>
      <c r="W6" s="35">
        <f t="shared" si="3"/>
        <v>5760.61</v>
      </c>
      <c r="X6" s="36">
        <f>IF(X7="",NA(),X7)</f>
        <v>132.38999999999999</v>
      </c>
      <c r="Y6" s="36">
        <f t="shared" ref="Y6:AG6" si="4">IF(Y7="",NA(),Y7)</f>
        <v>130.47999999999999</v>
      </c>
      <c r="Z6" s="36">
        <f t="shared" si="4"/>
        <v>134.38</v>
      </c>
      <c r="AA6" s="36">
        <f t="shared" si="4"/>
        <v>118.17</v>
      </c>
      <c r="AB6" s="36">
        <f t="shared" si="4"/>
        <v>118.98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106.61</v>
      </c>
      <c r="AU6" s="36">
        <f t="shared" ref="AU6:BC6" si="6">IF(AU7="",NA(),AU7)</f>
        <v>120.6</v>
      </c>
      <c r="AV6" s="36">
        <f t="shared" si="6"/>
        <v>107.13</v>
      </c>
      <c r="AW6" s="36">
        <f t="shared" si="6"/>
        <v>106.7</v>
      </c>
      <c r="AX6" s="36">
        <f t="shared" si="6"/>
        <v>121.72</v>
      </c>
      <c r="AY6" s="36">
        <f t="shared" si="6"/>
        <v>357.82</v>
      </c>
      <c r="AZ6" s="36">
        <f t="shared" si="6"/>
        <v>355.5</v>
      </c>
      <c r="BA6" s="36">
        <f t="shared" si="6"/>
        <v>349.83</v>
      </c>
      <c r="BB6" s="36">
        <f t="shared" si="6"/>
        <v>360.86</v>
      </c>
      <c r="BC6" s="36">
        <f t="shared" si="6"/>
        <v>350.79</v>
      </c>
      <c r="BD6" s="35" t="str">
        <f>IF(BD7="","",IF(BD7="-","【-】","【"&amp;SUBSTITUTE(TEXT(BD7,"#,##0.00"),"-","△")&amp;"】"))</f>
        <v>【260.31】</v>
      </c>
      <c r="BE6" s="36">
        <f>IF(BE7="",NA(),BE7)</f>
        <v>327.52</v>
      </c>
      <c r="BF6" s="36">
        <f t="shared" ref="BF6:BN6" si="7">IF(BF7="",NA(),BF7)</f>
        <v>298.87</v>
      </c>
      <c r="BG6" s="36">
        <f t="shared" si="7"/>
        <v>276.12</v>
      </c>
      <c r="BH6" s="36">
        <f t="shared" si="7"/>
        <v>256.89999999999998</v>
      </c>
      <c r="BI6" s="36">
        <f t="shared" si="7"/>
        <v>246.17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124.75</v>
      </c>
      <c r="BQ6" s="36">
        <f t="shared" ref="BQ6:BY6" si="8">IF(BQ7="",NA(),BQ7)</f>
        <v>122.12</v>
      </c>
      <c r="BR6" s="36">
        <f t="shared" si="8"/>
        <v>126.62</v>
      </c>
      <c r="BS6" s="36">
        <f t="shared" si="8"/>
        <v>109.74</v>
      </c>
      <c r="BT6" s="36">
        <f t="shared" si="8"/>
        <v>110.91</v>
      </c>
      <c r="BU6" s="36">
        <f t="shared" si="8"/>
        <v>106.01</v>
      </c>
      <c r="BV6" s="36">
        <f t="shared" si="8"/>
        <v>104.57</v>
      </c>
      <c r="BW6" s="36">
        <f t="shared" si="8"/>
        <v>103.54</v>
      </c>
      <c r="BX6" s="36">
        <f t="shared" si="8"/>
        <v>103.32</v>
      </c>
      <c r="BY6" s="36">
        <f t="shared" si="8"/>
        <v>100.85</v>
      </c>
      <c r="BZ6" s="35" t="str">
        <f>IF(BZ7="","",IF(BZ7="-","【-】","【"&amp;SUBSTITUTE(TEXT(BZ7,"#,##0.00"),"-","△")&amp;"】"))</f>
        <v>【100.05】</v>
      </c>
      <c r="CA6" s="36">
        <f>IF(CA7="",NA(),CA7)</f>
        <v>126</v>
      </c>
      <c r="CB6" s="36">
        <f t="shared" ref="CB6:CJ6" si="9">IF(CB7="",NA(),CB7)</f>
        <v>128.96</v>
      </c>
      <c r="CC6" s="36">
        <f t="shared" si="9"/>
        <v>124.65</v>
      </c>
      <c r="CD6" s="36">
        <f t="shared" si="9"/>
        <v>143.63999999999999</v>
      </c>
      <c r="CE6" s="36">
        <f t="shared" si="9"/>
        <v>138.44</v>
      </c>
      <c r="CF6" s="36">
        <f t="shared" si="9"/>
        <v>162.24</v>
      </c>
      <c r="CG6" s="36">
        <f t="shared" si="9"/>
        <v>165.47</v>
      </c>
      <c r="CH6" s="36">
        <f t="shared" si="9"/>
        <v>167.46</v>
      </c>
      <c r="CI6" s="36">
        <f t="shared" si="9"/>
        <v>168.56</v>
      </c>
      <c r="CJ6" s="36">
        <f t="shared" si="9"/>
        <v>167.1</v>
      </c>
      <c r="CK6" s="35" t="str">
        <f>IF(CK7="","",IF(CK7="-","【-】","【"&amp;SUBSTITUTE(TEXT(CK7,"#,##0.00"),"-","△")&amp;"】"))</f>
        <v>【166.40】</v>
      </c>
      <c r="CL6" s="36">
        <f>IF(CL7="",NA(),CL7)</f>
        <v>53.6</v>
      </c>
      <c r="CM6" s="36">
        <f t="shared" ref="CM6:CU6" si="10">IF(CM7="",NA(),CM7)</f>
        <v>54.55</v>
      </c>
      <c r="CN6" s="36">
        <f t="shared" si="10"/>
        <v>53.03</v>
      </c>
      <c r="CO6" s="36">
        <f t="shared" si="10"/>
        <v>51.8</v>
      </c>
      <c r="CP6" s="36">
        <f t="shared" si="10"/>
        <v>51.54</v>
      </c>
      <c r="CQ6" s="36">
        <f t="shared" si="10"/>
        <v>59.11</v>
      </c>
      <c r="CR6" s="36">
        <f t="shared" si="10"/>
        <v>59.74</v>
      </c>
      <c r="CS6" s="36">
        <f t="shared" si="10"/>
        <v>59.46</v>
      </c>
      <c r="CT6" s="36">
        <f t="shared" si="10"/>
        <v>59.51</v>
      </c>
      <c r="CU6" s="36">
        <f t="shared" si="10"/>
        <v>59.91</v>
      </c>
      <c r="CV6" s="35" t="str">
        <f>IF(CV7="","",IF(CV7="-","【-】","【"&amp;SUBSTITUTE(TEXT(CV7,"#,##0.00"),"-","△")&amp;"】"))</f>
        <v>【60.69】</v>
      </c>
      <c r="CW6" s="36">
        <f>IF(CW7="",NA(),CW7)</f>
        <v>91.09</v>
      </c>
      <c r="CX6" s="36">
        <f t="shared" ref="CX6:DF6" si="11">IF(CX7="",NA(),CX7)</f>
        <v>89.56</v>
      </c>
      <c r="CY6" s="36">
        <f t="shared" si="11"/>
        <v>91.23</v>
      </c>
      <c r="CZ6" s="36">
        <f t="shared" si="11"/>
        <v>91.99</v>
      </c>
      <c r="DA6" s="36">
        <f t="shared" si="11"/>
        <v>93.04</v>
      </c>
      <c r="DB6" s="36">
        <f t="shared" si="11"/>
        <v>87.91</v>
      </c>
      <c r="DC6" s="36">
        <f t="shared" si="11"/>
        <v>87.28</v>
      </c>
      <c r="DD6" s="36">
        <f t="shared" si="11"/>
        <v>87.41</v>
      </c>
      <c r="DE6" s="36">
        <f t="shared" si="11"/>
        <v>87.08</v>
      </c>
      <c r="DF6" s="36">
        <f t="shared" si="11"/>
        <v>87.26</v>
      </c>
      <c r="DG6" s="35" t="str">
        <f>IF(DG7="","",IF(DG7="-","【-】","【"&amp;SUBSTITUTE(TEXT(DG7,"#,##0.00"),"-","△")&amp;"】"))</f>
        <v>【89.82】</v>
      </c>
      <c r="DH6" s="36">
        <f>IF(DH7="",NA(),DH7)</f>
        <v>59.87</v>
      </c>
      <c r="DI6" s="36">
        <f t="shared" ref="DI6:DQ6" si="12">IF(DI7="",NA(),DI7)</f>
        <v>61.16</v>
      </c>
      <c r="DJ6" s="36">
        <f t="shared" si="12"/>
        <v>61.66</v>
      </c>
      <c r="DK6" s="36">
        <f t="shared" si="12"/>
        <v>62.56</v>
      </c>
      <c r="DL6" s="36">
        <f t="shared" si="12"/>
        <v>63.51</v>
      </c>
      <c r="DM6" s="36">
        <f t="shared" si="12"/>
        <v>46.88</v>
      </c>
      <c r="DN6" s="36">
        <f t="shared" si="12"/>
        <v>46.94</v>
      </c>
      <c r="DO6" s="36">
        <f t="shared" si="12"/>
        <v>47.62</v>
      </c>
      <c r="DP6" s="36">
        <f t="shared" si="12"/>
        <v>48.55</v>
      </c>
      <c r="DQ6" s="36">
        <f t="shared" si="12"/>
        <v>49.2</v>
      </c>
      <c r="DR6" s="35" t="str">
        <f>IF(DR7="","",IF(DR7="-","【-】","【"&amp;SUBSTITUTE(TEXT(DR7,"#,##0.00"),"-","△")&amp;"】"))</f>
        <v>【50.19】</v>
      </c>
      <c r="DS6" s="36">
        <f>IF(DS7="",NA(),DS7)</f>
        <v>16.440000000000001</v>
      </c>
      <c r="DT6" s="36">
        <f t="shared" ref="DT6:EB6" si="13">IF(DT7="",NA(),DT7)</f>
        <v>20.99</v>
      </c>
      <c r="DU6" s="36">
        <f t="shared" si="13"/>
        <v>22.52</v>
      </c>
      <c r="DV6" s="36">
        <f t="shared" si="13"/>
        <v>25.82</v>
      </c>
      <c r="DW6" s="36">
        <f t="shared" si="13"/>
        <v>28.48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0.81</v>
      </c>
      <c r="EE6" s="36">
        <f t="shared" ref="EE6:EM6" si="14">IF(EE7="",NA(),EE7)</f>
        <v>0.53</v>
      </c>
      <c r="EF6" s="36">
        <f t="shared" si="14"/>
        <v>0.67</v>
      </c>
      <c r="EG6" s="36">
        <f t="shared" si="14"/>
        <v>0.77</v>
      </c>
      <c r="EH6" s="36">
        <f t="shared" si="14"/>
        <v>1.06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132276</v>
      </c>
      <c r="D7" s="38">
        <v>46</v>
      </c>
      <c r="E7" s="38">
        <v>1</v>
      </c>
      <c r="F7" s="38">
        <v>0</v>
      </c>
      <c r="G7" s="38">
        <v>1</v>
      </c>
      <c r="H7" s="38" t="s">
        <v>92</v>
      </c>
      <c r="I7" s="38" t="s">
        <v>93</v>
      </c>
      <c r="J7" s="38" t="s">
        <v>94</v>
      </c>
      <c r="K7" s="38" t="s">
        <v>95</v>
      </c>
      <c r="L7" s="38" t="s">
        <v>96</v>
      </c>
      <c r="M7" s="38" t="s">
        <v>97</v>
      </c>
      <c r="N7" s="39" t="s">
        <v>98</v>
      </c>
      <c r="O7" s="39">
        <v>65.599999999999994</v>
      </c>
      <c r="P7" s="39">
        <v>99.87</v>
      </c>
      <c r="Q7" s="39">
        <v>2277</v>
      </c>
      <c r="R7" s="39">
        <v>54725</v>
      </c>
      <c r="S7" s="39">
        <v>9.9</v>
      </c>
      <c r="T7" s="39">
        <v>5527.78</v>
      </c>
      <c r="U7" s="39">
        <v>54553</v>
      </c>
      <c r="V7" s="39">
        <v>9.4700000000000006</v>
      </c>
      <c r="W7" s="39">
        <v>5760.61</v>
      </c>
      <c r="X7" s="39">
        <v>132.38999999999999</v>
      </c>
      <c r="Y7" s="39">
        <v>130.47999999999999</v>
      </c>
      <c r="Z7" s="39">
        <v>134.38</v>
      </c>
      <c r="AA7" s="39">
        <v>118.17</v>
      </c>
      <c r="AB7" s="39">
        <v>118.98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106.61</v>
      </c>
      <c r="AU7" s="39">
        <v>120.6</v>
      </c>
      <c r="AV7" s="39">
        <v>107.13</v>
      </c>
      <c r="AW7" s="39">
        <v>106.7</v>
      </c>
      <c r="AX7" s="39">
        <v>121.72</v>
      </c>
      <c r="AY7" s="39">
        <v>357.82</v>
      </c>
      <c r="AZ7" s="39">
        <v>355.5</v>
      </c>
      <c r="BA7" s="39">
        <v>349.83</v>
      </c>
      <c r="BB7" s="39">
        <v>360.86</v>
      </c>
      <c r="BC7" s="39">
        <v>350.79</v>
      </c>
      <c r="BD7" s="39">
        <v>260.31</v>
      </c>
      <c r="BE7" s="39">
        <v>327.52</v>
      </c>
      <c r="BF7" s="39">
        <v>298.87</v>
      </c>
      <c r="BG7" s="39">
        <v>276.12</v>
      </c>
      <c r="BH7" s="39">
        <v>256.89999999999998</v>
      </c>
      <c r="BI7" s="39">
        <v>246.17</v>
      </c>
      <c r="BJ7" s="39">
        <v>307.45999999999998</v>
      </c>
      <c r="BK7" s="39">
        <v>312.58</v>
      </c>
      <c r="BL7" s="39">
        <v>314.87</v>
      </c>
      <c r="BM7" s="39">
        <v>309.27999999999997</v>
      </c>
      <c r="BN7" s="39">
        <v>322.92</v>
      </c>
      <c r="BO7" s="39">
        <v>275.67</v>
      </c>
      <c r="BP7" s="39">
        <v>124.75</v>
      </c>
      <c r="BQ7" s="39">
        <v>122.12</v>
      </c>
      <c r="BR7" s="39">
        <v>126.62</v>
      </c>
      <c r="BS7" s="39">
        <v>109.74</v>
      </c>
      <c r="BT7" s="39">
        <v>110.91</v>
      </c>
      <c r="BU7" s="39">
        <v>106.01</v>
      </c>
      <c r="BV7" s="39">
        <v>104.57</v>
      </c>
      <c r="BW7" s="39">
        <v>103.54</v>
      </c>
      <c r="BX7" s="39">
        <v>103.32</v>
      </c>
      <c r="BY7" s="39">
        <v>100.85</v>
      </c>
      <c r="BZ7" s="39">
        <v>100.05</v>
      </c>
      <c r="CA7" s="39">
        <v>126</v>
      </c>
      <c r="CB7" s="39">
        <v>128.96</v>
      </c>
      <c r="CC7" s="39">
        <v>124.65</v>
      </c>
      <c r="CD7" s="39">
        <v>143.63999999999999</v>
      </c>
      <c r="CE7" s="39">
        <v>138.44</v>
      </c>
      <c r="CF7" s="39">
        <v>162.24</v>
      </c>
      <c r="CG7" s="39">
        <v>165.47</v>
      </c>
      <c r="CH7" s="39">
        <v>167.46</v>
      </c>
      <c r="CI7" s="39">
        <v>168.56</v>
      </c>
      <c r="CJ7" s="39">
        <v>167.1</v>
      </c>
      <c r="CK7" s="39">
        <v>166.4</v>
      </c>
      <c r="CL7" s="39">
        <v>53.6</v>
      </c>
      <c r="CM7" s="39">
        <v>54.55</v>
      </c>
      <c r="CN7" s="39">
        <v>53.03</v>
      </c>
      <c r="CO7" s="39">
        <v>51.8</v>
      </c>
      <c r="CP7" s="39">
        <v>51.54</v>
      </c>
      <c r="CQ7" s="39">
        <v>59.11</v>
      </c>
      <c r="CR7" s="39">
        <v>59.74</v>
      </c>
      <c r="CS7" s="39">
        <v>59.46</v>
      </c>
      <c r="CT7" s="39">
        <v>59.51</v>
      </c>
      <c r="CU7" s="39">
        <v>59.91</v>
      </c>
      <c r="CV7" s="39">
        <v>60.69</v>
      </c>
      <c r="CW7" s="39">
        <v>91.09</v>
      </c>
      <c r="CX7" s="39">
        <v>89.56</v>
      </c>
      <c r="CY7" s="39">
        <v>91.23</v>
      </c>
      <c r="CZ7" s="39">
        <v>91.99</v>
      </c>
      <c r="DA7" s="39">
        <v>93.04</v>
      </c>
      <c r="DB7" s="39">
        <v>87.91</v>
      </c>
      <c r="DC7" s="39">
        <v>87.28</v>
      </c>
      <c r="DD7" s="39">
        <v>87.41</v>
      </c>
      <c r="DE7" s="39">
        <v>87.08</v>
      </c>
      <c r="DF7" s="39">
        <v>87.26</v>
      </c>
      <c r="DG7" s="39">
        <v>89.82</v>
      </c>
      <c r="DH7" s="39">
        <v>59.87</v>
      </c>
      <c r="DI7" s="39">
        <v>61.16</v>
      </c>
      <c r="DJ7" s="39">
        <v>61.66</v>
      </c>
      <c r="DK7" s="39">
        <v>62.56</v>
      </c>
      <c r="DL7" s="39">
        <v>63.51</v>
      </c>
      <c r="DM7" s="39">
        <v>46.88</v>
      </c>
      <c r="DN7" s="39">
        <v>46.94</v>
      </c>
      <c r="DO7" s="39">
        <v>47.62</v>
      </c>
      <c r="DP7" s="39">
        <v>48.55</v>
      </c>
      <c r="DQ7" s="39">
        <v>49.2</v>
      </c>
      <c r="DR7" s="39">
        <v>50.19</v>
      </c>
      <c r="DS7" s="39">
        <v>16.440000000000001</v>
      </c>
      <c r="DT7" s="39">
        <v>20.99</v>
      </c>
      <c r="DU7" s="39">
        <v>22.52</v>
      </c>
      <c r="DV7" s="39">
        <v>25.82</v>
      </c>
      <c r="DW7" s="39">
        <v>28.48</v>
      </c>
      <c r="DX7" s="39">
        <v>13.39</v>
      </c>
      <c r="DY7" s="39">
        <v>14.48</v>
      </c>
      <c r="DZ7" s="39">
        <v>16.27</v>
      </c>
      <c r="EA7" s="39">
        <v>17.11</v>
      </c>
      <c r="EB7" s="39">
        <v>18.329999999999998</v>
      </c>
      <c r="EC7" s="39">
        <v>20.63</v>
      </c>
      <c r="ED7" s="39">
        <v>0.81</v>
      </c>
      <c r="EE7" s="39">
        <v>0.53</v>
      </c>
      <c r="EF7" s="39">
        <v>0.67</v>
      </c>
      <c r="EG7" s="39">
        <v>0.77</v>
      </c>
      <c r="EH7" s="39">
        <v>1.06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534354</cp:lastModifiedBy>
  <cp:lastPrinted>2022-01-27T04:23:17Z</cp:lastPrinted>
  <dcterms:created xsi:type="dcterms:W3CDTF">2021-12-03T06:47:38Z</dcterms:created>
  <dcterms:modified xsi:type="dcterms:W3CDTF">2022-01-27T04:23:21Z</dcterms:modified>
  <cp:category/>
</cp:coreProperties>
</file>